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e.Pucite\Desktop\Investīciju un rīcības plāns 2022-2024\Apstiprinātie\aktualizācija 2023\grozijumi jūlijs\"/>
    </mc:Choice>
  </mc:AlternateContent>
  <xr:revisionPtr revIDLastSave="0" documentId="13_ncr:1_{4EB4E17B-0BC1-4625-80EE-9E1C3FC60BB7}" xr6:coauthVersionLast="47" xr6:coauthVersionMax="47" xr10:uidLastSave="{00000000-0000-0000-0000-000000000000}"/>
  <bookViews>
    <workbookView xWindow="-108" yWindow="-108" windowWidth="19416" windowHeight="10296" tabRatio="740" activeTab="1" xr2:uid="{00000000-000D-0000-FFFF-FFFF00000000}"/>
  </bookViews>
  <sheets>
    <sheet name="Saturs" sheetId="21" r:id="rId1"/>
    <sheet name="IP1Cilvēkresursi" sheetId="2" r:id="rId2"/>
    <sheet name="IP2Ekonomika" sheetId="32" r:id="rId3"/>
    <sheet name="IP3Kulturvide" sheetId="29" r:id="rId4"/>
  </sheets>
  <definedNames>
    <definedName name="_xlnm._FilterDatabase" localSheetId="1" hidden="1">IP1Cilvēkresursi!$B$2:$N$34</definedName>
    <definedName name="_xlnm._FilterDatabase" localSheetId="2" hidden="1">IP2Ekonomika!$A$2:$N$115</definedName>
    <definedName name="_xlnm._FilterDatabase" localSheetId="3" hidden="1">IP3Kulturvide!$A$2:$N$40</definedName>
    <definedName name="_xlnm.Print_Area" localSheetId="1">IP1Cilvēkresursi!$A$1:$N$34</definedName>
    <definedName name="_xlnm.Print_Area" localSheetId="2">IP2Ekonomika!$A$1:$N$115</definedName>
    <definedName name="_xlnm.Print_Area" localSheetId="3">IP3Kulturvide!$A$1:$N$43</definedName>
    <definedName name="_xlnm.Print_Area" localSheetId="0">Saturs!$A$1:$N$12</definedName>
  </definedNames>
  <calcPr calcId="191029"/>
</workbook>
</file>

<file path=xl/calcChain.xml><?xml version="1.0" encoding="utf-8"?>
<calcChain xmlns="http://schemas.openxmlformats.org/spreadsheetml/2006/main">
  <c r="G5" i="32" l="1"/>
  <c r="H5" i="32" s="1"/>
  <c r="G9" i="32"/>
  <c r="G16" i="32"/>
  <c r="H16" i="32"/>
  <c r="G17" i="32"/>
  <c r="H17" i="32"/>
  <c r="G18" i="32"/>
  <c r="H18" i="32"/>
  <c r="G19" i="32"/>
  <c r="H19" i="32"/>
  <c r="G20" i="32"/>
  <c r="H20" i="32"/>
  <c r="G21" i="32"/>
  <c r="H21" i="32"/>
  <c r="G22" i="32"/>
  <c r="H22" i="32"/>
  <c r="G23" i="32"/>
  <c r="H23" i="32"/>
  <c r="G24" i="32"/>
  <c r="H24" i="32"/>
  <c r="G25" i="32"/>
  <c r="H25" i="32"/>
  <c r="G26" i="32"/>
  <c r="H26" i="32"/>
  <c r="G28" i="32"/>
  <c r="H28" i="32" s="1"/>
  <c r="G29" i="32"/>
  <c r="H29" i="32"/>
  <c r="G30" i="32"/>
  <c r="H30" i="32" s="1"/>
  <c r="G31" i="32"/>
  <c r="H31" i="32"/>
  <c r="G32" i="32"/>
  <c r="H32" i="32" s="1"/>
  <c r="G33" i="32"/>
  <c r="H33" i="32" s="1"/>
  <c r="G34" i="32"/>
  <c r="H34" i="32" s="1"/>
  <c r="G35" i="32"/>
  <c r="H35" i="32"/>
  <c r="G37" i="32"/>
  <c r="H37" i="32" s="1"/>
  <c r="G38" i="32"/>
  <c r="H38" i="32"/>
  <c r="G39" i="32"/>
  <c r="H39" i="32" s="1"/>
  <c r="G40" i="32"/>
  <c r="H40" i="32" s="1"/>
  <c r="G41" i="32"/>
  <c r="H41" i="32" s="1"/>
  <c r="G42" i="32"/>
  <c r="H42" i="32" s="1"/>
  <c r="G43" i="32"/>
  <c r="H43" i="32" s="1"/>
  <c r="G44" i="32"/>
  <c r="H44" i="32"/>
  <c r="G45" i="32"/>
  <c r="H45" i="32" s="1"/>
  <c r="G46" i="32"/>
  <c r="H46" i="32"/>
  <c r="G47" i="32"/>
  <c r="H47" i="32" s="1"/>
  <c r="G48" i="32"/>
  <c r="H48" i="32" s="1"/>
  <c r="G49" i="32"/>
  <c r="H49" i="32" s="1"/>
  <c r="G50" i="32"/>
  <c r="H50" i="32" s="1"/>
  <c r="G51" i="32"/>
  <c r="H51" i="32" s="1"/>
  <c r="G52" i="32"/>
  <c r="H52" i="32"/>
  <c r="G53" i="32"/>
  <c r="H53" i="32" s="1"/>
  <c r="G54" i="32"/>
  <c r="H54" i="32"/>
  <c r="G55" i="32"/>
  <c r="H55" i="32" s="1"/>
  <c r="G56" i="32"/>
  <c r="H56" i="32" s="1"/>
  <c r="G57" i="32"/>
  <c r="H57" i="32" s="1"/>
  <c r="G58" i="32"/>
  <c r="H58" i="32" s="1"/>
  <c r="G59" i="32"/>
  <c r="H59" i="32" s="1"/>
  <c r="G61" i="32"/>
  <c r="H61" i="32"/>
  <c r="G62" i="32"/>
  <c r="H62" i="32" s="1"/>
  <c r="G63" i="32"/>
  <c r="H63" i="32"/>
  <c r="G64" i="32"/>
  <c r="H64" i="32" s="1"/>
  <c r="G65" i="32"/>
  <c r="H65" i="32" s="1"/>
  <c r="G66" i="32"/>
  <c r="H66" i="32" s="1"/>
  <c r="G68" i="32"/>
  <c r="G72" i="32"/>
  <c r="H72" i="32" s="1"/>
  <c r="G81" i="32"/>
  <c r="H81" i="32" s="1"/>
  <c r="G90" i="32"/>
  <c r="H90" i="32" s="1"/>
  <c r="G91" i="32"/>
  <c r="H91" i="32" s="1"/>
  <c r="H93" i="32"/>
  <c r="G95" i="32"/>
  <c r="H95" i="32" s="1"/>
  <c r="H98" i="32"/>
  <c r="G98" i="32" s="1"/>
  <c r="G100" i="32"/>
  <c r="H100" i="32" s="1"/>
  <c r="G101" i="32"/>
  <c r="H101" i="32" s="1"/>
  <c r="G104" i="32"/>
  <c r="H104" i="32" s="1"/>
  <c r="G105" i="32"/>
  <c r="H105" i="32"/>
  <c r="G106" i="32"/>
  <c r="H106" i="32" s="1"/>
  <c r="G107" i="32"/>
  <c r="H107" i="32" s="1"/>
  <c r="G108" i="32"/>
  <c r="H108" i="32" s="1"/>
  <c r="G109" i="32"/>
  <c r="H109" i="32" s="1"/>
  <c r="H110" i="32"/>
  <c r="F115" i="32"/>
  <c r="I115" i="32"/>
  <c r="G115" i="32" l="1"/>
  <c r="H115" i="32"/>
  <c r="F11" i="29" l="1"/>
  <c r="F6" i="29"/>
  <c r="F23" i="2"/>
  <c r="F6" i="2"/>
  <c r="F5" i="2"/>
  <c r="G21" i="29" l="1"/>
  <c r="G19" i="2" l="1"/>
  <c r="H19" i="2" s="1"/>
  <c r="F40" i="29" l="1"/>
  <c r="G12" i="2"/>
  <c r="H12" i="2" s="1"/>
  <c r="I25" i="2"/>
  <c r="H25" i="2" s="1"/>
  <c r="G35" i="29"/>
  <c r="H35" i="29" s="1"/>
  <c r="G36" i="29"/>
  <c r="H36" i="29" s="1"/>
  <c r="G34" i="29"/>
  <c r="H34" i="29" s="1"/>
  <c r="G32" i="29"/>
  <c r="H32" i="29" s="1"/>
  <c r="G31" i="29"/>
  <c r="H31" i="29" s="1"/>
  <c r="G33" i="29"/>
  <c r="H33" i="29" s="1"/>
  <c r="G28" i="29"/>
  <c r="H28" i="29" s="1"/>
  <c r="G30" i="29"/>
  <c r="H30" i="29" s="1"/>
  <c r="G39" i="29"/>
  <c r="H39" i="29" s="1"/>
  <c r="G19" i="29"/>
  <c r="H19" i="29" s="1"/>
  <c r="G29" i="29"/>
  <c r="H29" i="29" s="1"/>
  <c r="G27" i="29"/>
  <c r="H27" i="29" s="1"/>
  <c r="G26" i="29"/>
  <c r="H26" i="29" s="1"/>
  <c r="G9" i="29"/>
  <c r="H9" i="29" s="1"/>
  <c r="G5" i="29"/>
  <c r="H5" i="29" l="1"/>
  <c r="F34" i="2"/>
  <c r="G29" i="2"/>
  <c r="G10" i="2"/>
  <c r="I34" i="2" l="1"/>
  <c r="G34" i="2"/>
  <c r="H10" i="2"/>
  <c r="H34" i="2" s="1"/>
  <c r="G14" i="29"/>
  <c r="H14" i="29" s="1"/>
  <c r="I25" i="29" l="1"/>
  <c r="I40" i="29" s="1"/>
  <c r="G24" i="29" l="1"/>
  <c r="H24" i="29" s="1"/>
  <c r="G23" i="29" l="1"/>
  <c r="H23" i="29" s="1"/>
  <c r="G13" i="29" l="1"/>
  <c r="H13" i="29" s="1"/>
  <c r="G7" i="29"/>
  <c r="G15" i="29"/>
  <c r="G40" i="29" l="1"/>
  <c r="H7" i="29"/>
  <c r="H15" i="29"/>
  <c r="H40" i="29" l="1"/>
</calcChain>
</file>

<file path=xl/sharedStrings.xml><?xml version="1.0" encoding="utf-8"?>
<sst xmlns="http://schemas.openxmlformats.org/spreadsheetml/2006/main" count="1079" uniqueCount="465">
  <si>
    <t>Projekta nosaukums</t>
  </si>
  <si>
    <t>N.p.k.</t>
  </si>
  <si>
    <t>Atbilstība vidēja termiņa prioritātēm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</si>
  <si>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</si>
  <si>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</si>
  <si>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</si>
  <si>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</si>
  <si>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</si>
  <si>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</si>
  <si>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</si>
  <si>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Jumta seguma nomaiņa, jumta konstrukciju remonts, logu un durvju nomaiņa, telpu remonts</t>
  </si>
  <si>
    <t>Bēniņu siltināšana, jumta atjaunošana</t>
  </si>
  <si>
    <t>Stāmerienas tautas nama palīgtelpu būvniecība un siltināšana</t>
  </si>
  <si>
    <t>Infrastruktūras sakārtošana uzņēmējdarbības attīstībai Raiņa ielā</t>
  </si>
  <si>
    <t>Projekta uzsākšanas datums</t>
  </si>
  <si>
    <t>Saturs</t>
  </si>
  <si>
    <t>Meliorācijas sistēmu atjaunošana Gulbenes novada teritorijā</t>
  </si>
  <si>
    <t xml:space="preserve">Lifta izbūve </t>
  </si>
  <si>
    <t>Ielu  un ceļu apgaismojuma ierīkošana novada teritorijā</t>
  </si>
  <si>
    <t>13</t>
  </si>
  <si>
    <t xml:space="preserve"> </t>
  </si>
  <si>
    <t>UC1.1.3.</t>
  </si>
  <si>
    <t>UC2.1.4.</t>
  </si>
  <si>
    <t>UE3.2.1.</t>
  </si>
  <si>
    <t>UE1.1.1.</t>
  </si>
  <si>
    <t>UE3.1.1.</t>
  </si>
  <si>
    <t>UE2.1.2.</t>
  </si>
  <si>
    <t>UE6.1.1.</t>
  </si>
  <si>
    <t>UK1.2.1.</t>
  </si>
  <si>
    <t>UK1.1.2.</t>
  </si>
  <si>
    <t>UK3.1.1.</t>
  </si>
  <si>
    <t>UK4.3.1.</t>
  </si>
  <si>
    <t>Uzdevuma Nr.</t>
  </si>
  <si>
    <t>Uzdevumi Nr.</t>
  </si>
  <si>
    <t>UC3.1.1.</t>
  </si>
  <si>
    <t>6</t>
  </si>
  <si>
    <t>7</t>
  </si>
  <si>
    <t>Gulbenes mūzikas skola</t>
  </si>
  <si>
    <t>Litenes pagasta pārvalde</t>
  </si>
  <si>
    <t>Rankas pagasta pārvalde</t>
  </si>
  <si>
    <t>Lejasciema pagasta pārvalde</t>
  </si>
  <si>
    <t>Īpašumu pārraudzības nodaļa</t>
  </si>
  <si>
    <t>Apgaismojuma ierīkošana</t>
  </si>
  <si>
    <t>Druvienas pagasta pārvalde</t>
  </si>
  <si>
    <t>Beļavas pagasta pārvalde</t>
  </si>
  <si>
    <t>Ēkas iekštelpu kapitālais remonts</t>
  </si>
  <si>
    <t>Daukstu pagasta pārvalde</t>
  </si>
  <si>
    <t>Tirzas pagasta pārvalde</t>
  </si>
  <si>
    <t>Stāmerienas pagasta pārvalde</t>
  </si>
  <si>
    <t>Atbildīgie par projektu īstenošanu</t>
  </si>
  <si>
    <t>Izbūvēti pils vārti</t>
  </si>
  <si>
    <t>Gulbenes novada vēstures un mākslas muzejs</t>
  </si>
  <si>
    <t>PSRS perioda vēstures liecību krātuves „Dispečeri” ēkas atjaunošana Tirzas pagastā</t>
  </si>
  <si>
    <t>Nosiltināta ēka</t>
  </si>
  <si>
    <t>Izbūvēta palīgtelpa un nosiltināta ēka</t>
  </si>
  <si>
    <t>Vidzeme iekļauj</t>
  </si>
  <si>
    <t>Projekta plānotie darbības rezultāti un rezultatīvie rādītāji</t>
  </si>
  <si>
    <t>UC2.1.3.</t>
  </si>
  <si>
    <t>UE5.1.1.</t>
  </si>
  <si>
    <t>UK1.1.3.</t>
  </si>
  <si>
    <t>RVE</t>
  </si>
  <si>
    <t>RVC</t>
  </si>
  <si>
    <t>RVK</t>
  </si>
  <si>
    <r>
      <t xml:space="preserve">2.Ilgtermiņa prioritātes IP2. Ilgtspējīga ekonomika un uzņēmējdarbību atbalstoša vide </t>
    </r>
    <r>
      <rPr>
        <b/>
        <sz val="12"/>
        <color rgb="FF0070C0"/>
        <rFont val="Times New Roman"/>
        <family val="1"/>
        <charset val="186"/>
      </rPr>
      <t>(RVE)</t>
    </r>
    <r>
      <rPr>
        <sz val="12"/>
        <color theme="1"/>
        <rFont val="Times New Roman"/>
        <family val="1"/>
        <charset val="186"/>
      </rPr>
      <t xml:space="preserve"> plānotie projekti</t>
    </r>
  </si>
  <si>
    <t xml:space="preserve">Sniegti pakalpojumi pilngadīgām personām ar garīga rakstura traucējumiem un bērniem ar funkcionāliem traucējumiem, kā arī to likumiskajiem pārstāvjiem vai audžuģimenēm.
</t>
  </si>
  <si>
    <t>Veikta parka arhitektoniska un ainaviska atjaunošana. Gulbenes pilsētas centrs iegūst atjaunotu, modernu komunicēšanas un dažādu aktivitāšu norises vietu ar estētisku un labiekārtotu vidi.</t>
  </si>
  <si>
    <t>Gulbenes novada sporta pārvalde</t>
  </si>
  <si>
    <t>Gulbīša pamatskolas apkures sistēmas pārbūve</t>
  </si>
  <si>
    <t>Apkures sistēmas pārbūve</t>
  </si>
  <si>
    <t>Gulbīša pamatskola</t>
  </si>
  <si>
    <t>Medicīnas kompleksa „Doktorāts” energoefektivitātes paaugstināšana Rankas pagastā</t>
  </si>
  <si>
    <t>Pakalpojumu infrastruktūras attīstība deinstitucionālizācijas plānu īstenošanai Gulbenes novadā</t>
  </si>
  <si>
    <t>IP1.Cilvēkresursu attīstība (RVC)</t>
  </si>
  <si>
    <t>1</t>
  </si>
  <si>
    <t>2</t>
  </si>
  <si>
    <t xml:space="preserve">Izveidoti 4 infrastruktūras objekti, šādu pakalpojumu sniegšanai 1) ģimeniskai videi pietuvināts pakalpojums bērniem (Stāķi 11, Stāķi, Stradu pagasts, Gulbenes novads, LV-4417); 2) grupu dzīvokļi ("Doktorāts", Tirzas pagasts, Gulbenes novads LV-4424); 3) dienas aprūpes centrs pilngadīgām personām ar garīga rakstura traucējumiem (Dzirnavu iela 7A, Gulbene, Gulbenes novads, LV-4401); 4) specializētās darbnīcas (Dzirnavu iela 7A, Gulbene, Gulbenes novads, LV-4401). </t>
  </si>
  <si>
    <t xml:space="preserve">SAM 9.3.1. </t>
  </si>
  <si>
    <t>3</t>
  </si>
  <si>
    <t>4</t>
  </si>
  <si>
    <t>8</t>
  </si>
  <si>
    <t>10</t>
  </si>
  <si>
    <t>11</t>
  </si>
  <si>
    <t>12</t>
  </si>
  <si>
    <t>14</t>
  </si>
  <si>
    <t>15</t>
  </si>
  <si>
    <t>16</t>
  </si>
  <si>
    <r>
      <t>1.Ilgtermiņa prioritātes IP1. Cilvēkresursu  attīstība  (</t>
    </r>
    <r>
      <rPr>
        <b/>
        <sz val="12"/>
        <color theme="9" tint="-0.249977111117893"/>
        <rFont val="Times New Roman"/>
        <family val="1"/>
        <charset val="186"/>
      </rPr>
      <t>RVC</t>
    </r>
    <r>
      <rPr>
        <sz val="12"/>
        <color indexed="8"/>
        <rFont val="Times New Roman"/>
        <family val="1"/>
        <charset val="186"/>
      </rPr>
      <t>)  plānotie projekti</t>
    </r>
  </si>
  <si>
    <t xml:space="preserve"> IP2. Ilgtspējīga ekonomika un uzņēmējdarbību atbalstoša vide (RVE)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</si>
  <si>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</si>
  <si>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</si>
  <si>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</si>
  <si>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</si>
  <si>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</si>
  <si>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</si>
  <si>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</si>
  <si>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</si>
  <si>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 xml:space="preserve"> IP3.Kultūras telpas attīstība un dzīves vides kvalitāte  (RVK)</t>
  </si>
  <si>
    <t>5</t>
  </si>
  <si>
    <t>Jaunās ielas pārbūve</t>
  </si>
  <si>
    <t>Stāmerienas pils pārbūve, atjaunošana un restaurācija</t>
  </si>
  <si>
    <t>Atjaunota un restaurēta Stāmerienas pils iekšpuse</t>
  </si>
  <si>
    <t>Viestura ielas pārbūve</t>
  </si>
  <si>
    <t>Atjaunots Viestura ielas segums</t>
  </si>
  <si>
    <t>Pārbūvēta Sarkanā pils</t>
  </si>
  <si>
    <t>Gulbenes novada vidusskola</t>
  </si>
  <si>
    <t>Teritorijas labiekārtošana, elektroinstalācija, telpu pārbūve un atjaunošana, apkures sistēmas nomaiņa</t>
  </si>
  <si>
    <t>Pirmsskolas izglītības iestāžu teritoriju labiekārtošana un infrastruktūras uzlabošana</t>
  </si>
  <si>
    <t>*Projekts īstenojams tikai ar ES vai citu ārēju finanšu atbalstu</t>
  </si>
  <si>
    <t>Apkures atjaunošana, mikroklimata kontroles sistēmas izveide, fasādes remonts, palīgēkas pielāgošana ekspozīcijas izvietošanai</t>
  </si>
  <si>
    <t>Druvienas vecās skolas – muzeja ēku atjaunošana</t>
  </si>
  <si>
    <t>Rankas kultūras nama atjaunošana, teritorijas labiekārtošana</t>
  </si>
  <si>
    <t xml:space="preserve">Rūdolfa parka sakārtošana, gājēju tilta izbūve </t>
  </si>
  <si>
    <t>Pasažieru pārvadājumu transporta modernizēšana</t>
  </si>
  <si>
    <t>Iegādāti jauni, klimatam draudzīgi tansportlīdzekļi pasažieru, skolēnu pārvadājumiem.</t>
  </si>
  <si>
    <t>Gulbenes novada bibliotēka</t>
  </si>
  <si>
    <t>UK2.1.1.</t>
  </si>
  <si>
    <t>Pārbūvēts stāvlaukums</t>
  </si>
  <si>
    <t>Kultūras pārvalde</t>
  </si>
  <si>
    <t xml:space="preserve">Labiekārtota Kultūras centra un bibliotēkas apkārtne, pabeigta Goda bibliotēkas izveide </t>
  </si>
  <si>
    <t>17</t>
  </si>
  <si>
    <t>Gulbenes stadiona pārbūve - daudzfunkcionālas vieglatlētikas manēžas izbūve</t>
  </si>
  <si>
    <t>Uzbūvēta IAAF tehniskajām prasībām atbilstoša daudzfunkcionāla vieglatlētikas manēža</t>
  </si>
  <si>
    <t>UE3.2.3.</t>
  </si>
  <si>
    <t>Austrumlatvijas energoefektivitātes centra izveide Gulbenē</t>
  </si>
  <si>
    <t>Nulles patēriņa jaunceltnes izbūve, iekārtu un aprīkojuma iegāde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</si>
  <si>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</si>
  <si>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</si>
  <si>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</si>
  <si>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</si>
  <si>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Kapitālsabiedrība, PPP sadarbībā ar privātajiem nekustamo īpašumu attīstītājiem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</si>
  <si>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</si>
  <si>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</si>
  <si>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35."Pasažieru pārvadājumu transporta modernizēšana"</t>
  </si>
  <si>
    <t>Emzes parka dīķa tīrīšana</t>
  </si>
  <si>
    <t>18</t>
  </si>
  <si>
    <t>Energoefektivitātes uzlabošana, veicot jumta pārseguma siltināšanu, logu un durvju nomaiņu, apkures sistēmas pārbūvi, ventilācijas sistēmas izbūvi un pagrabstāva grīdas siltināšanu, elektrība</t>
  </si>
  <si>
    <t>Sarkanās pils Gulbenē lielo vārtu izbūve</t>
  </si>
  <si>
    <t>Gulbenes novada Izglītības pārvalde</t>
  </si>
  <si>
    <t>Ierīkoti sociālie dzīvokļi daudzdzīvokļu mājā Stāķi 3, Stāķos</t>
  </si>
  <si>
    <t>19</t>
  </si>
  <si>
    <t>Indikatīvā summa (EUR)</t>
  </si>
  <si>
    <r>
      <t xml:space="preserve">3.Ilgtermiņa prioritātes IP3. Kultūrtelpas attīstība  un dzīves vides kvalitātes </t>
    </r>
    <r>
      <rPr>
        <b/>
        <sz val="12"/>
        <color rgb="FF7030A0"/>
        <rFont val="Times New Roman"/>
        <family val="1"/>
        <charset val="186"/>
      </rPr>
      <t>(RVK</t>
    </r>
    <r>
      <rPr>
        <sz val="12"/>
        <color indexed="8"/>
        <rFont val="Times New Roman"/>
        <family val="1"/>
        <charset val="186"/>
      </rPr>
      <t>) plānotie projekti</t>
    </r>
  </si>
  <si>
    <t>Bērzu pamatskolas pārbūve par radošo iniciatīvu centru</t>
  </si>
  <si>
    <t>Sporta laukuma gumijotā srejceliņa, futbola laukuma, volejbola laukuma un vieglatlētikas sektoru atjaunošana</t>
  </si>
  <si>
    <t>20</t>
  </si>
  <si>
    <t>21</t>
  </si>
  <si>
    <t>22</t>
  </si>
  <si>
    <t>23</t>
  </si>
  <si>
    <t>Sporta centra stadiona pārbūve Skolas ielā 12a</t>
  </si>
  <si>
    <t>Radītas 94 jaunas darba vietas, piesaistot privātās investīcijas EUR 16 549 554,- apmērā, samazināta degradēto teritoriju platība - 3 ha apjomā</t>
  </si>
  <si>
    <t>Ražošanas un noliktavas ēkas ar biroja telpām izveide Lizumā</t>
  </si>
  <si>
    <t>Apkures sistēmas uzlabošana Galgauskas ciemā</t>
  </si>
  <si>
    <t>Apkures sistēmas uzlabošana Lejasciema ciemā</t>
  </si>
  <si>
    <t>Apkures sistēmas uzlabošana Gulbenes pilsētā</t>
  </si>
  <si>
    <t>Apkures iekārtas nomaiņa Rankas pamatskolā</t>
  </si>
  <si>
    <t>Atjaunotas siltumtrases</t>
  </si>
  <si>
    <t>Uzstādīti jauni granulu katli</t>
  </si>
  <si>
    <t>Uzstādīts jauns šķeldas apkures katls</t>
  </si>
  <si>
    <t>Modernizēta apkures ražošanas sistēma</t>
  </si>
  <si>
    <t>Pilnveidota centralizēto siltumtīklu sistēma Gulbenes pilsētā</t>
  </si>
  <si>
    <t>Izbūvētas un atjaunotas siltumtrases</t>
  </si>
  <si>
    <t>Izbūvēts jauns granulu apkures katls</t>
  </si>
  <si>
    <t>Ražošanas/noliktavas ar biroja telpām būvniecība Gulbenē, Vītolu iela 13</t>
  </si>
  <si>
    <t>Inženierkomunikāciju atjaunošana, fasādes atjaunošana, pamatu siltināšana, ventilācijas sistēmas izbūve, ieklāts bruģis</t>
  </si>
  <si>
    <t>Atjaunota ēkas fasāde, nosiltināts pārsegums</t>
  </si>
  <si>
    <t>Iztīrīts Emzes parka dīķis</t>
  </si>
  <si>
    <t>Veikts dušas telpu un sanmezgla pārbūve Litenes sporta zālē, veikti energoefektivitātes pasākumi</t>
  </si>
  <si>
    <t>Litenes sporta zāles sanitāro telpu pārbūve, ēkas energoefektivitātes uzlabošana</t>
  </si>
  <si>
    <t>Emzes parka infrastruktūras uzlabošana</t>
  </si>
  <si>
    <t>Atjaunoti celiņi, ierīkoti soliņi un atkritumu tvertnes, ierīkoti apstādījumi, izvietoti informācijas stendi, norādes, skatu torņa izveide</t>
  </si>
  <si>
    <t>Emzes parka biotopu kopšana parka Dienvidu daļā</t>
  </si>
  <si>
    <t>Gulbenes novada vidusskolas pielāgošana cilvēkiem ar kustību traucējumiem Skolas ielā 12</t>
  </si>
  <si>
    <t>Piebraucamā ceļa un stāvlaukuma infrastruktūras (trotuāra) atjaunošana, teritorijas labiekārtošana</t>
  </si>
  <si>
    <t>Energoefektivitātes paaugstināšana dzīvokļu mājā Stāķi 3</t>
  </si>
  <si>
    <t>Sociālās dzīvokļu mājas izveide Stāķi 3</t>
  </si>
  <si>
    <t>Atjaunota meliorācijas sistēma 10 km garumā</t>
  </si>
  <si>
    <t>Pārbūvēts Brīvības ielas ceļa posms 1,3km garumā</t>
  </si>
  <si>
    <t>Brīvības ielas no Parka ielas līdz Upes ielai pārbūve Gulbenē</t>
  </si>
  <si>
    <t>Pārbūvēts Brīvības ielas ceļa posms 0,9km garumā</t>
  </si>
  <si>
    <t>Druvienas muižas ēkas zāles jumta konstruciju pastiprināšana un pārseguma siltināšana</t>
  </si>
  <si>
    <t>Tirzas doktorāta ēkas (DI grupu dzīvokļi) fasādes atjaunošana un teritorijas labiekārtošana</t>
  </si>
  <si>
    <t>Gaujas krasta stiprināšana Lejasciemā</t>
  </si>
  <si>
    <t>Veikta dzīvokļu mājas energoefektivitātes paaugstināšana</t>
  </si>
  <si>
    <t>Ēkas siltināšana</t>
  </si>
  <si>
    <t>Gājēju un veloceliņu  izbūve</t>
  </si>
  <si>
    <t>Brīvības ielas no Rīgas ielas līdz Bērzu ielai pārbūve Gulbenē</t>
  </si>
  <si>
    <t>Mājas “ Ceļmalas” Ozolkalnā Beļavas pagastā kapitālremonts</t>
  </si>
  <si>
    <t>Druvienas ciema apkures sistēmas, siltumtīklu atjaunošana</t>
  </si>
  <si>
    <t xml:space="preserve">Uzbūvēta ražošanas/noliktavas ēka ar biroja telpām </t>
  </si>
  <si>
    <t>Pastiprinātas jumta konstrukcijas, nosiltināts jumta pārsegums.</t>
  </si>
  <si>
    <t>Kanalizācijas pieslēguma izbūve Dīķa ielā 1</t>
  </si>
  <si>
    <t>Izbūvēts kanalizācijas pievads</t>
  </si>
  <si>
    <t>Sakārtota teritorija, atjaunota fasāde</t>
  </si>
  <si>
    <t>Spārītes parka labiekārtošana</t>
  </si>
  <si>
    <t>Taciņu atjaunošana, soliņu uzstādīšana</t>
  </si>
  <si>
    <t>Nostiprināts gaujas krasts</t>
  </si>
  <si>
    <t> Telpu siltināšana, energoefektivitātes paaugstināšana, jumta seguma nomaiņa</t>
  </si>
  <si>
    <t>Līgo pagasta Līgo ciema centra teritorijas labiekārtošana</t>
  </si>
  <si>
    <t>Sakārtots un labiekārtots centra skvērs, izveidota atpūtas vieta un izveidots mini bērnu rotaļu laukums pagasta centrā.</t>
  </si>
  <si>
    <t xml:space="preserve">Profesionāla un kvalitatīva mākslinieciskā noformējuma - gaismas efektu nodrošināšana Gulbenes novada kultūras pasākumu norises vietās. </t>
  </si>
  <si>
    <t xml:space="preserve">Lejasciema kapsētas teritorijas labiekārtošana </t>
  </si>
  <si>
    <t>Apkārtceļa paplašināšana un ceļa seguma remonts, ceļa uz kapliču un laukuma pie kapličas bruģēšana</t>
  </si>
  <si>
    <t>Sajūtu parka labiekārtošana un centrālā objekta izveide Lejasciemā</t>
  </si>
  <si>
    <t>Izveidotās atpūtas vietas Sajūtu parks Lejasciemā tālāka attīstība, celiņu izveide, atpūtas zonu veidošana, centrālā objekta izveide</t>
  </si>
  <si>
    <t>Vidzemes zaļo tehnoloģiju un digitālo kompetenču centra izveide Gulbenē</t>
  </si>
  <si>
    <t>Rankas pamatskolas stadiona izbūve</t>
  </si>
  <si>
    <t>Nomainīts stadiona vieglatlētikas segums</t>
  </si>
  <si>
    <t>Sporta laukuma izbūve Beļavā</t>
  </si>
  <si>
    <t>Aktīvās atpūtas zonas izveide pie Stāķu sporta nama</t>
  </si>
  <si>
    <t>Uzbūvēts sporta laukums ar dažādām aktīvās atpūtas zonām.</t>
  </si>
  <si>
    <t>Uzbūvēts aktīvās atpūtas laukums.</t>
  </si>
  <si>
    <t>Izveidot iekštelpu skeitparks</t>
  </si>
  <si>
    <t>Parka ielas asfalta seguma atjaunošana Lizumā</t>
  </si>
  <si>
    <t>Stāmerienas ezera atpūtas vietas "Lāčauss" un kuģīša piestātnes infrastruktūras uzlabošana</t>
  </si>
  <si>
    <t>Servisu (WC, dušas, virtuve) ēkas izbūve, kempinga, telšu un kemperu vietu ierīkošana</t>
  </si>
  <si>
    <t>PA "Gulbenes TKMC"</t>
  </si>
  <si>
    <t>Strūves meridiāna ģeodēziskā loka punkta "Kartenhof" attīstība Beļavas pagastā</t>
  </si>
  <si>
    <t>Strūves meridiāna ģeodēziskā loka punkta "Ramkau" attīstība Rankas pagastā</t>
  </si>
  <si>
    <t>*Projekts īstenojams tikai pēc īpašuma iegādes un  ar ES vai citu ārēju finanšu atbalstu</t>
  </si>
  <si>
    <t xml:space="preserve">Atjaunots gājēju ceļš,  atjaunotas metāla torņa trūkstošās konstrukcijas, izveidots skatu tornis, labiekārota teritorija. </t>
  </si>
  <si>
    <t xml:space="preserve">Īpašuma iegāde, labiekārtota gājēju taka, izveidots stāvlaukums un skatu tornis.  </t>
  </si>
  <si>
    <t xml:space="preserve">Veikta ēku jumta seguma un apkures sistēmas nomaiņa, paaugstināta energoefektivitāte </t>
  </si>
  <si>
    <t>Veikta elektroinstalācijas nomaiņa</t>
  </si>
  <si>
    <t>Tirzas pamatskolas pārbūve</t>
  </si>
  <si>
    <t>Tirzas pamatskola</t>
  </si>
  <si>
    <t>Elektroinstalācijas nomaiņa un ventilācijas sistēmas izbūve Gulbenes 1.pirmsskolas izglītības iestādē</t>
  </si>
  <si>
    <t>Gulbenes 1.pirmsskolas izglītības iestāde</t>
  </si>
  <si>
    <t>Ventilācijas sistēmas izbūve Gulbenes 2.pirmsskolas izglītības iestādē "Rūķītis"</t>
  </si>
  <si>
    <t>Gulbenes 2.pirmsskolas izglītības iestāde</t>
  </si>
  <si>
    <t xml:space="preserve">Izbūvēta ventilācijas sistēma  </t>
  </si>
  <si>
    <t>Ventilācijas sistēmas izbūve Lejasciema pirmsskolas izglītības iestādē "Kamenīte"</t>
  </si>
  <si>
    <t>Lejasciema pirmsskolas izglītības iestāde "Kamenīte"</t>
  </si>
  <si>
    <t>Elektroinstalācijas nomaiņa Rankas pirmsskolas izglītības iestādē "Ābelīte"</t>
  </si>
  <si>
    <t>Rankas pirmsskolas izglītības iestāde "Ābelīte"</t>
  </si>
  <si>
    <t>Stāķu pirmsskolas izglītības iestādes pārbūve</t>
  </si>
  <si>
    <t xml:space="preserve">Stāķu pirmsskolas izglītības iestāde </t>
  </si>
  <si>
    <t>Pārbūvēts ceļa segums 2,32 km garumā</t>
  </si>
  <si>
    <t>Izbūvēta ventilācijas sistēma</t>
  </si>
  <si>
    <t xml:space="preserve">Izbūvēta ventilācijas sistēma un veikta elektroinstalācijas maiņa </t>
  </si>
  <si>
    <t>Atjaunots Jaunās ielas posma segums 160m garumā</t>
  </si>
  <si>
    <t>Pašvaldības ceļa Nr. 6-3 Kordona- Aurova ceļa posma atjaunošana Litenes pagastā</t>
  </si>
  <si>
    <t>Pašvaldības ceļa Nr.13-13 Muiža-Ziemeļi seguma atjaunošana Tirzas pagastā</t>
  </si>
  <si>
    <t>Pašvaldības ceļa Nr. 11-6 Guldupji-Priednieki pārbūve Stāmerienas pagastā</t>
  </si>
  <si>
    <t>Krasta ielas asfalta seguma atjaunošana Līgo pagastā</t>
  </si>
  <si>
    <t>Pašvaldības ceļa Nr.3-10 Jaunlaskumi – Tīrumkleivas pārbūve Druvienas pagastā</t>
  </si>
  <si>
    <t>Stāvlaukuma izveide pie Gulbenes 1.pirmsskolas izglītības iestādes</t>
  </si>
  <si>
    <t>Darbnīcu renovācija Rankā, Lauksaimniecības skola 5</t>
  </si>
  <si>
    <t>Jumtu, vārtu un teritorijas sakārtošana</t>
  </si>
  <si>
    <t>Centralizētā kanalizācijas tīkla izveide Tirzas ciemā</t>
  </si>
  <si>
    <t xml:space="preserve">Staru sporta zāles siltināšana un telpu atjaunošana, energoefektivitātes paaugstināšana </t>
  </si>
  <si>
    <t>Bērnu un pieaugušo brīvā laika pavadīšanas iespēju dažādošana Litenē</t>
  </si>
  <si>
    <t>Ierīkots bērnu rotaļu un atrakciju laukums, āra trenažieri parka līcī</t>
  </si>
  <si>
    <t>9</t>
  </si>
  <si>
    <t>24</t>
  </si>
  <si>
    <t>25</t>
  </si>
  <si>
    <t>26</t>
  </si>
  <si>
    <t xml:space="preserve">Izbūvēts kanalizācijas tīkls </t>
  </si>
  <si>
    <t>Mobilā gaismas tehnikas komplekta iegāde</t>
  </si>
  <si>
    <t>Jaungulbenes āra  baseina un sporta infrastruktūras atjaunošana</t>
  </si>
  <si>
    <t>Nostiprinātas baseina sienas un labiekārtota tam pieguļošā teritorija, atjaunots basketbola laukums.</t>
  </si>
  <si>
    <t>UK4.1.2.</t>
  </si>
  <si>
    <t>Pārbūvēts ceļa segums 5,35 km garumā</t>
  </si>
  <si>
    <t>Pārbūvēts ceļa segums 3,24 km garumā</t>
  </si>
  <si>
    <t>Pārbūvēts ceļa segums 4,4 km garumā</t>
  </si>
  <si>
    <t>Pašvaldības ceļa Nr.2-17 Krapa- Gulbji- Aizupieši- Gārša asfalta seguma  atjaunošana Daukstu pagastā</t>
  </si>
  <si>
    <t>Atjaunots asfalta segums 625m garumā, uzlabota gājēju un satiksmes drošība</t>
  </si>
  <si>
    <t>Pašvaldības ceļa Nr.2-15 Stari - Blektes -Audīles asfalta seguma  atjaunošana Daukstu pagastā</t>
  </si>
  <si>
    <t>Atjaunots asfalta segums 470m garumā, uzlabota gājēju un satiksmes drošiba</t>
  </si>
  <si>
    <t>Pašvaldības ceļa Nr. 6-2 Litenes stacija-Sopuļi-Jaunsilenieki ceļa posma atjaunošana Litenes pagastā</t>
  </si>
  <si>
    <t>Pašvaldības ceļa  6-9 Sopuļi - Monte - Betona tilts ceļa posma atjaunošana Litenes pagastā</t>
  </si>
  <si>
    <t>UE4.1.1.</t>
  </si>
  <si>
    <t>Gulbenes novada vidusskolas pagalma estrādes izveide</t>
  </si>
  <si>
    <t>Izbūvēta estrāde vidusskolas iekšpagalmā</t>
  </si>
  <si>
    <t>Stāmerienas pils iebraucamā ceļa un stāvlaukuma atjaunošana</t>
  </si>
  <si>
    <t>Atjaunots iebraucamais ceļš un stāvlaukums</t>
  </si>
  <si>
    <t>Gaisas trases izveide Spārītes parkā</t>
  </si>
  <si>
    <t>Iekštelpu skeitparka izveide Brīvības ielā 22</t>
  </si>
  <si>
    <t>Izveidota gaisa trase starp parkā augošiem kokiem dažādos augstumos</t>
  </si>
  <si>
    <t>BMX trases teritorijas labiekārtošana Gulbenē</t>
  </si>
  <si>
    <t>Sakārtota infrastruktūra BMX trasē Gulbenē</t>
  </si>
  <si>
    <t>Gulbenes ūdenstorņa kā vides objekta izveide</t>
  </si>
  <si>
    <t>Gulbenes ūdenstorņa atjaunošana, vides objekta izveide</t>
  </si>
  <si>
    <t>Veikta apkures un signalizācijas sistēmas un elektroinstalācijas maiņa, telpu pārbūve, ārvides labiekārtošana</t>
  </si>
  <si>
    <t>Bijušās Bērzu pamatskolas telpu pārbūve, energoefektivitātes uzlabošana, teritorijas labiekārtošana, aprīkojuma iegāde</t>
  </si>
  <si>
    <t>Nomainītas un uzstādītas jaunas rotaļu iekārtas, labiekārtota teritorija</t>
  </si>
  <si>
    <t>Stāvlaukuma izbūve un ventilācijas sistēmas izbūve, apkures sistēmas nomaiņa, kanalizācijas sistēmas sakārtošana</t>
  </si>
  <si>
    <t xml:space="preserve">Veikta elektroinstalācijas maiņa </t>
  </si>
  <si>
    <t>Stāmerienas pagasta administratīvās ēkas  "Vecstāmeriena"  energoefektivitātes uzlabošana</t>
  </si>
  <si>
    <t>Paaugstināta ēkas energoefektivitāte, siltināšana, jumta nomaiņa</t>
  </si>
  <si>
    <t>Kalnienas tautas nama fasādes atjaunošana un siltināšana</t>
  </si>
  <si>
    <t>Uzklāts melnais segums 205m garumā, ierīkots apgaismojums un ietve</t>
  </si>
  <si>
    <t>Pieejams dzīvojamais fonds nodarbinātības veicināšanai, uzbūvēti 50 jauni dzīvokļi</t>
  </si>
  <si>
    <t>Lizuma kultūras nama fasādes atjaunošana un iekštelpu remonts</t>
  </si>
  <si>
    <t>Atjaunota ēkas fasāde un iekštelpas</t>
  </si>
  <si>
    <t>Goda bibliotēkas izveide</t>
  </si>
  <si>
    <t>Skolas ielas seguma atjaunošana, gājēju ietves izveidošana Rankas pagasta Rankas ciemā</t>
  </si>
  <si>
    <t>Atjaunots asfaltbetona segums 0,5 km garumā, izveidota ietve līdz skolai &lt;0,35km garumā</t>
  </si>
  <si>
    <t>Pastiprināt ceļa segumu un atjaunot grāvjus 3,0 km garumā</t>
  </si>
  <si>
    <t>Pastiprināt ceļa segumu un atjaunot grāvjus 5,0 km garumā</t>
  </si>
  <si>
    <t xml:space="preserve">Rankas kapsētas teritorijas labiekārtošana </t>
  </si>
  <si>
    <t>Kapličas logu nomaiņa un jumta seguma maiņa, pievadceļa bruģēšana</t>
  </si>
  <si>
    <t>Rankas pagasta Rankas ciema centra teritorijas labiekārtošana</t>
  </si>
  <si>
    <t>Teritorijas sadalīšana privātmāju rajonam, dīķu projektu un dīķu izveidošana pēc centra plāna</t>
  </si>
  <si>
    <t xml:space="preserve">Uzbūvēta ražošanas/noliktavas ēka ar biroja telpām, pielaģojamas daudzfunkcionālam pielietojumam t.sk. uzņēmējdarbības atbalsta organizāciju darbam </t>
  </si>
  <si>
    <t xml:space="preserve">Reģionālas nozīmes industriāla parka un teritorijas attīstība Gulbenes novadā </t>
  </si>
  <si>
    <t>*Projekts īstenojams tikai ar ANM vai citu ES ārējo finansējuma piesaisti</t>
  </si>
  <si>
    <t xml:space="preserve">Izveidots pilnas funkcionalitātes industriāls parks, mazinot SEG emisiju vai veicinot CO2 piesaisti. 
Atjaunoti pievadceļi, izveidotas komercdarbības mērķiem paredzētas ražošanas un biroju ēka/-as, attīstīta saistītā infrastruktūra t.sk. inženiertehniskās sistēmas un iekārtas, kas ražo enerģiju no atjaunojamajiem energoresursiem (AER). </t>
  </si>
  <si>
    <t>Upes ielas seguma atjaunošana Tirzas pagastā</t>
  </si>
  <si>
    <t>Avotu ielas seguma atjaunošana Tirzas pagastā</t>
  </si>
  <si>
    <t>Pārbūvēts ceļa segums 0.41 km garumā</t>
  </si>
  <si>
    <t>Pārbūvēts ceļa segums 1.006 km garumā</t>
  </si>
  <si>
    <t>Pašvaldības ceļa Nr.4-9 Vāverītes-Tirzas tilts pārbūve Galgauskas pagastā</t>
  </si>
  <si>
    <t>Pārbūvēts ceļa segums 3,20 km garumā</t>
  </si>
  <si>
    <t>Šķieneru ielas posma no valsts ceļa V424 līdz īpašumam "Vārpas laukums" rekonstrukcija Stradu pagastā</t>
  </si>
  <si>
    <t>Samiņu ielas Stradu ciemā asfaltseguma pārbūve</t>
  </si>
  <si>
    <t>Pakava ielas Stāķu ciemā asfaltseguma pārbūve</t>
  </si>
  <si>
    <t>Pārbūvēts ielas segums 200 m garumā</t>
  </si>
  <si>
    <t>Pārbūvēts ielas segums 300 m garumā</t>
  </si>
  <si>
    <t>Pašvaldības ceļa Nr.12-4 Stradu skola-Antani pārbūve Stradu pagastā</t>
  </si>
  <si>
    <t>Pārbūvēts ceļa segums 1,7 km garumā</t>
  </si>
  <si>
    <t>Liepu ielas Pilskalnā, Beļavas pagastā pārbūve</t>
  </si>
  <si>
    <t>Izbūvēts melnais segums 0.32 km garumā</t>
  </si>
  <si>
    <t>Pašvaldības ceļa Nr.1-5 Plūdoņu ceļš seguma atjaunošana Beļavas pagastā</t>
  </si>
  <si>
    <t>Pārbūvēts ceļa segums 1,28 km garumā</t>
  </si>
  <si>
    <t>Pašvaldības ceļa Nr.1-1 Svelberģis-Rožlejas-Celmiņi seguma atjaunošana Beļavas pagastā</t>
  </si>
  <si>
    <t>Pašvaldības ceļa Nr.1-11 Jaungurķi-Sīļi seguma atjaunošana Beļavas pagastā</t>
  </si>
  <si>
    <t>Pārbūvēts ceļa segums 1,57 km garumā</t>
  </si>
  <si>
    <t>Pārbūvēts ceļa segums 2,91 km garumā</t>
  </si>
  <si>
    <t>Bērzu ielas seguma atjaunošana Jaungulbenes pagastā</t>
  </si>
  <si>
    <t>Atjaunots asfalta segums 0,505 km garumā</t>
  </si>
  <si>
    <t>Kalna ielas seguma atjaunošana Jaungulbenes pagastā</t>
  </si>
  <si>
    <t>Atjaunots asfalta segums 0,266 km garumā</t>
  </si>
  <si>
    <t>Pašvaldības ceļa Nr.8-14 Ušuru ceļš-Jaungulbene seguma atjaunošana Jaungulbenes pagastā</t>
  </si>
  <si>
    <t>Pašvaldības ceļa Nr.2-2 Kapukalns-Melderi-Krapas pietura seguma atjaunošana Daukstu pagastā</t>
  </si>
  <si>
    <t>Atjaunots grants segums 2,86 km garumā</t>
  </si>
  <si>
    <t>Pašvaldības ceļa Nr.9-2 Siltais-Liedupes seguma atjaunošana Līgo pagastā</t>
  </si>
  <si>
    <t>Pašvaldības ceļa Nr.9-17 Lapši-Ušuri seguma atjaunošana Līgo pagastā</t>
  </si>
  <si>
    <t>Atjaunots grants segums 2,85 km garumā</t>
  </si>
  <si>
    <t>Atjaunots ceļa segums 2,92 km garumā</t>
  </si>
  <si>
    <t>Pašvaldības ceļa Nr.3-5 Bites-Silenieki seguma atjaunošana Druvienas pagastā</t>
  </si>
  <si>
    <t>Pārbūvēts ceļa segums 1,32 km garumā</t>
  </si>
  <si>
    <t>Pašvaldības ceļa Nr.3-1 Ābelskalns-Jaunāres seguma atjaunošana Druvienas pagastā</t>
  </si>
  <si>
    <t>Pārbūvēts ceļa segums 0,53 km garumā</t>
  </si>
  <si>
    <t>Atjaunots grants segums 3,417 km garumā</t>
  </si>
  <si>
    <t>Atjaunots asfalta segums 560m garumā, uzlabota gājēju un satiksmes drošība</t>
  </si>
  <si>
    <t>Pašvaldības ceļa Nr.5-23 Podnieki-Bārīši seguma atjaunošana Lejasciema pagastā</t>
  </si>
  <si>
    <t>Atjaunots grants segums 1,5 km garumā</t>
  </si>
  <si>
    <t>Pašvaldības ceļa Nr.5-12  Kapsētas ceļš atjaunošana Lejasciema pagastā</t>
  </si>
  <si>
    <t>Atjaunots ceļš 0.6 km garumā</t>
  </si>
  <si>
    <t>Līča ielas seguma atjaunošana Lejasciema pagastā</t>
  </si>
  <si>
    <t>Rožu ielas seguma atjaunošana Lejasciema pagastā</t>
  </si>
  <si>
    <t>Pārbūvēts ielas segums 0,495 km garumā</t>
  </si>
  <si>
    <t>Pārbūvēts ielas segums 0,680 km garumā</t>
  </si>
  <si>
    <t>Atjaunots Parka ielas ceļa segums 0,6 km garumā</t>
  </si>
  <si>
    <t>Pašvaldības ceļa Nr.7-13 Siena miltu kalte-Akmens tilts-Senči seguma atjaunošana Lizuma pagastā</t>
  </si>
  <si>
    <t>Atjaunots grants segums 5,22 km garumā</t>
  </si>
  <si>
    <t>Pašvaldības ceļa Nr.7-9 Kalēji-Kolaņģi-Melderi seguma atjaunošana Lizuma pagastā</t>
  </si>
  <si>
    <r>
      <t xml:space="preserve">Pašvaldības ceļa Nr. 11-12 Skola-Līdumi pārbūve Stāmerienas </t>
    </r>
    <r>
      <rPr>
        <sz val="10"/>
        <rFont val="Times New Roman"/>
        <family val="1"/>
        <charset val="186"/>
      </rPr>
      <t>pagastā</t>
    </r>
  </si>
  <si>
    <t>Atjaunots grants segums 2,32 km garumā</t>
  </si>
  <si>
    <t>Pārbūvets ceļa segums 1,7 km garumā</t>
  </si>
  <si>
    <t>Ozolu ielas asfalta seguma atjaunošana Litenes pagastā</t>
  </si>
  <si>
    <t>Atjaunots asfalta segums 0,308 km garumā</t>
  </si>
  <si>
    <t>Druvienas muižas fasādes atjaunošana</t>
  </si>
  <si>
    <t>Atjaunota ēkas fasāde</t>
  </si>
  <si>
    <t>Organizēts skiču konkurss, tehniskā projekta izstrāde, uzstādītas jaunas pilsētas zīmes</t>
  </si>
  <si>
    <t>Gulbenes pilsētas zīmju uzstādīšana</t>
  </si>
  <si>
    <t xml:space="preserve">Uzbūvēts stadions ar 300 m sintētiskā seguma skrejceļu  un mākslīgās zāles  futbola laukumu. </t>
  </si>
  <si>
    <t>Gājēju un veloceliņu ierīkošana novada teritorijā</t>
  </si>
  <si>
    <t>Gulbenes pilsētas kapsētas nožogojuma izbūve</t>
  </si>
  <si>
    <t>Pilsētas pārvalde</t>
  </si>
  <si>
    <t>Gulbenes novada centralizētās kanalizācijas un ūdensvada tīklu paplašināšana</t>
  </si>
  <si>
    <t>Izbūvēti ūdensvada un kanalizācijas tīkli</t>
  </si>
  <si>
    <t>Labiekārtots parks, izbūvēts koka gājēju tilts</t>
  </si>
  <si>
    <t>Izbūvēts līdz 600m garšs teritorijas nožogojums</t>
  </si>
  <si>
    <t>Izbūvēta infrastruktūra uzņēmējdarbības veicināšanai, veiktas apmācības, pilnveidotas zināšanas uzņēmējdarbībā, telpas aprīkotas ar inovatīvām tehnoloģijām.</t>
  </si>
  <si>
    <t>Vidzemes nodarbinātības inovāciju programma</t>
  </si>
  <si>
    <t>Piebraucamā ceļa un stāvlaukuma bruģēšana</t>
  </si>
  <si>
    <t>Energoefektivitātes paaugstināšana Stāķu pamatskolā</t>
  </si>
  <si>
    <t>Attīstības un iepirkumu nodaļa</t>
  </si>
  <si>
    <t>Lizuma pamatskola</t>
  </si>
  <si>
    <t>Elektroinstalācijas nomaiņa Lizuma pamatskolā</t>
  </si>
  <si>
    <t>Lizuma pamatskolas teritorijas sakārtošana</t>
  </si>
  <si>
    <t>Lejasciema pamatskola</t>
  </si>
  <si>
    <t xml:space="preserve">2 pirmsskolas grupu telpu izveide </t>
  </si>
  <si>
    <t>Litenes pirmsskolas izglītības iestādes "Ābolītis" teritorijas labiekārtošana</t>
  </si>
  <si>
    <t>Vidzemes plānošanas reģions, Attīstības un iepirkumu nodaļa, Sociālais dienests</t>
  </si>
  <si>
    <t>Attīstības un iepirkumu nodaļa, Īpašumu pārraudzības nodaļa, SIA "Gulbenes autobuss"</t>
  </si>
  <si>
    <t xml:space="preserve">Lizuma pamatskolas sporta zāles energoefektivitātes paaugstināšana  </t>
  </si>
  <si>
    <t>Lizuma pamatskolas stadiona vieglatlētikas seguma maiņa</t>
  </si>
  <si>
    <t>Gulbnes novada sporta pārvalde</t>
  </si>
  <si>
    <t>Gulbenes novada sociālais dienests</t>
  </si>
  <si>
    <t>Pašvaldības ceļa Nr.5-7 Zvārtavi-Andriņi atjaunošana Lejasciema pagastā</t>
  </si>
  <si>
    <t>Pašvaldības ceļa Nr.4-8 Dzeņi-Laimiņi-Kamalda atjaunošana Galgauskas pagastā</t>
  </si>
  <si>
    <t>Skolas ielas seguma atjaunošana Galgauskas pagastā</t>
  </si>
  <si>
    <t>Pašvaldības ceļa Nr.10-13 Degļupe - Strēlnieki ceļa posma atjaunošana Rankas pagastā</t>
  </si>
  <si>
    <t>Pašvaldības ceļa Nr.10-14 Kalnāji -Vidusbirzuļi ceļa posma atjaunošana Rankas pagastā</t>
  </si>
  <si>
    <t>Pašvaldības ceļa Nr.10-1 Vālodzes-Sejatas ceļa posma atjaunošana Rankas pagastā</t>
  </si>
  <si>
    <t>Pastiprināt ceļa segumu un atjaunot grāvjus 2,0 km garumā</t>
  </si>
  <si>
    <t>Sānielas asfalta seguma atjaunošana Daukstu pagastā</t>
  </si>
  <si>
    <t>Atjaunots asfalta segums 147 m garumā</t>
  </si>
  <si>
    <t>Bišu ielas asfalta seguma atjaunošana Daukstu pagastā</t>
  </si>
  <si>
    <t>Atjaunots asfalta segums 492 m garumā</t>
  </si>
  <si>
    <t>Bērzu ielas seguma atjaunošana Letēs, Beļavas pagastā</t>
  </si>
  <si>
    <t>Atjaunots grants ceļa segums 650 m garumā</t>
  </si>
  <si>
    <t>Saules ielas posma atjaunošana Ozolkalnā, Beļavas pagastā</t>
  </si>
  <si>
    <t>Uzklāts melnais segums 80 m garumā</t>
  </si>
  <si>
    <t>Atjaunots grants segums 2 km garumā, notekgrāvju izveidošana</t>
  </si>
  <si>
    <t>Pašvaldības ceļa Nr.4-7 Pumpuri-Jaunāmuiža atjaunošana Galgauskas pagastā</t>
  </si>
  <si>
    <t>Atjaunots grants segums 2,1 km garumā</t>
  </si>
  <si>
    <t>Atjaunots grants segums 1,7 km garumā</t>
  </si>
  <si>
    <t>Atjaunots asfalta segums 0,27 km garumā</t>
  </si>
  <si>
    <t>Iztīrīta ūdenstilpne, labiekārtota teritorija</t>
  </si>
  <si>
    <t>Klēts ielas 6 Gulbenē energoefektivitātes paaugstināšana</t>
  </si>
  <si>
    <t>Paaugstināta ēkas energoefektivitāte, siltināšana un atjaunošana</t>
  </si>
  <si>
    <t>Siltumtrases izbūve līdz Klēts ielai 4;6</t>
  </si>
  <si>
    <t>Ielu apgaismojuma infrastruktūras atjaunošana Gulbenes novadā</t>
  </si>
  <si>
    <t>Nomainīti  575 gaismekļi uz energoefektīviem  LED gaismekļiem Gulbenes pilsētā un 419 gaismekļi astoņos pagastos</t>
  </si>
  <si>
    <t>Atjaunots grants segums 396 m garumā</t>
  </si>
  <si>
    <t>Gulbenes pilsētas Dzirnavu dīķa un Krustalīces attīrīšana no vēsturiskā piesārņojuma un teritorijas labiekārtošana</t>
  </si>
  <si>
    <t>Gulbīšu parka atjaunošana Rīgas ielā 46B, Gulbenē (I kārta)</t>
  </si>
  <si>
    <t>Vītolu ielas pārbūve Gulbenē</t>
  </si>
  <si>
    <t>Biotopu kopšana 31,15 ha platībā, meža taku attīrīšana</t>
  </si>
  <si>
    <t>SIA "Gulbenes Energo Serviss"</t>
  </si>
  <si>
    <t>Lejasciema vidusskolas ēkas atjaunošana un energoefektivitātes paaugstināšana</t>
  </si>
  <si>
    <t>Sarkanās pils iekštelpu pārbūve, restaurācija un atjaunošana  ar teritorijas labiekārtošanu</t>
  </si>
  <si>
    <t>Ēkas energoefektivitātes paaugstināšana un teritorijas labiekārtošana</t>
  </si>
  <si>
    <t>Jaungulbenes PII "Pienenīte" energoefektivitātes paaugstināšana</t>
  </si>
  <si>
    <t>Veikta energoefektivitātes paaugstināšana PII un Doktorāta ēkai</t>
  </si>
  <si>
    <t>Līgo kultūras nama  energoefektivitātes paaugstināšana</t>
  </si>
  <si>
    <t>Siltumnīcefekta gāzu emisiju samazināšana un energoefektivitātes uzlabošana Gulbenes novada vēstures un mākslas muzeja ēkā</t>
  </si>
  <si>
    <t>Pārbūvēts ceļa segums 2.157 km garumā</t>
  </si>
  <si>
    <t>Pārbūvēts autoceļš 1,446 km garumā</t>
  </si>
  <si>
    <t xml:space="preserve">Papildinātība ar cietiem projektiem </t>
  </si>
  <si>
    <t>Izbūvēta iela ar melno segumu; Izbūvēti ūdensvada un kanalizācijas tīkli; Atjaunota degradētā teritorija 0,65 ha platībā. Radītas jaunas darba vietas, piesaistītas privātās investīcijas.</t>
  </si>
  <si>
    <t xml:space="preserve">                Gulbenes novada domes priekšsēdētājs                                                                                    A.Caunītis</t>
  </si>
  <si>
    <t>Gulbenes mūzikas skolas ēkas energoefektivitātes paaugstināšana</t>
  </si>
  <si>
    <t>Ražošanas/noliktavas ēkas ar biroja telpām būvniecība Gulbenē</t>
  </si>
  <si>
    <t>Skolas ielas pārbūve (830.5 m garumā), gājēju celiņu izbūve (240 m garumā), apvienotā gājēju un veloceliņa izbūve (417 m garumā), zaļās un atpūtas zonas līdzsvarošana pret ielas infrastruktūras teritoriju, 231 automašīnu stāvvietu izveide, esošo ūdensapgādes un kanalizācijas tīklu atjaunošana, ielu apgaismojuma izbūve, teritorijas labiekārtošanas darbi - apzaļumošana ar augu zemi, caurtekas ieteces un izteces nogāžu nostiprināšana, rotaļlaukuma izbūve un gumijas seguma būvniecība, atbalstsienas izbūve, pazemes atkritumu konteineru uzstādīšana, grāvju rakšanas un tīrīšanas darbi, apzaļumošanas darbi</t>
  </si>
  <si>
    <t>Skolas iela 5 pārbūve Gulbenē</t>
  </si>
  <si>
    <t>Autoceļa Grīvas -Krapas pasts pārbūve Daukstu pagasta Gulbenes novadā</t>
  </si>
  <si>
    <t>Autoceļa Tehnikums -Lāčauss pārbūve Stāmerienas pagastā, Gulbenes novadā</t>
  </si>
  <si>
    <t>Atjaunots Litenes ielas segums Gulbenē 1.360 km garumā un Stradu pagasta autoceļš 12-1 Litenes iela-Balvu Šoseja 0.230 km garumā</t>
  </si>
  <si>
    <t>Litenes ielas pārbūve Gulbenes pilsētā</t>
  </si>
  <si>
    <t>Pirmsskolas grupiņas telpu izbūve Lizumā</t>
  </si>
  <si>
    <t>Nav aizņēmums</t>
  </si>
  <si>
    <t>Kalna ielas pārbūve Gulbenē</t>
  </si>
  <si>
    <t>Atjaunots Kalna ielas posms</t>
  </si>
  <si>
    <t>Brīvības ielas pārbūve posmā no Parka ielas līdz Krustalīces caurtekai</t>
  </si>
  <si>
    <t>Brīvības ielas pārbūve posmā no Parka ielas līdz Krustalīces caurtekai 0,75km Gulbenes novada teritorijā un Gulbenes pilsētā</t>
  </si>
  <si>
    <t xml:space="preserve">Dzelzceļa ielas pārbūve </t>
  </si>
  <si>
    <t>Atjaunots Dzelzceļa ielas segums</t>
  </si>
  <si>
    <t>Vidus iela posmā no Rīgas ielas līdz O.Kalpaka ielai pārbūve</t>
  </si>
  <si>
    <t>Atjaunots Vidus ielas posms</t>
  </si>
  <si>
    <t>27</t>
  </si>
  <si>
    <t>Operatīvā transportlīdzekļa (mikroautobusa) piegāde Gulbenes novada pašvaldības policijas vajadzībām</t>
  </si>
  <si>
    <t>Operatīvā transportlīdzekļa (mikroautobusa) piegāde</t>
  </si>
  <si>
    <t>28</t>
  </si>
  <si>
    <t>Teritorijas labiekārtošana un rotaļu laukuma izveide Gulbenes 1.pirmsskolas izglītības iestādē</t>
  </si>
  <si>
    <t>Teritorijas labiekārtošana un rotaļu laukuma izveide</t>
  </si>
  <si>
    <t>29</t>
  </si>
  <si>
    <t>Gulbenes 2.pirmsskolas izglītības iestādes “Rūķītis” atjaunošanas darbi, teritorijas labiekārtošana un rotaļu laukuma izveide</t>
  </si>
  <si>
    <t>Atjaunošanas darbi, teritorijas labiekārtošana un rotaļu laukuma izveide</t>
  </si>
  <si>
    <t>Autoceļa Rimstavas - Pamati un Veišu ielas pārbūve Galgauskas pagastā, Gulbenes novadā</t>
  </si>
  <si>
    <t>Atjaunots Veišu ielas segums 0.871 km garumā,  lietus ūdens atvades nodrošināšana no  ceļa konstrukcijas. Pārbūvēts Rimstavas - Pamati ceļa segums 2,17 km garumā</t>
  </si>
  <si>
    <t>234 792,94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</si>
</sst>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3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theme="9" tint="-0.499984740745262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2"/>
      <color theme="9" tint="-0.249977111117893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0"/>
      <name val="Times New Roman"/>
      <family val="1"/>
    </font>
    <font>
      <sz val="9"/>
      <color rgb="FF333333"/>
      <name val="Courier New"/>
      <family val="3"/>
    </font>
    <font>
      <sz val="10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1"/>
      <color rgb="FF0070C0"/>
      <name val="Times New Roman"/>
      <family val="1"/>
    </font>
    <font>
      <b/>
      <sz val="9"/>
      <name val="Times New Roman"/>
      <family val="1"/>
    </font>
    <font>
      <b/>
      <sz val="11"/>
      <color rgb="FF7030A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4" tint="-0.249977111117893"/>
      <name val="Times New Roman"/>
      <family val="1"/>
      <charset val="186"/>
    </font>
    <font>
      <sz val="8"/>
      <color theme="1"/>
      <name val="Times New Roman"/>
      <family val="1"/>
    </font>
    <font>
      <sz val="8"/>
      <name val="Times New Roman"/>
      <family val="1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6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164" fontId="6" fillId="0" borderId="0" xfId="1" applyFont="1" applyAlignment="1">
      <alignment vertical="top" wrapText="1"/>
    </xf>
    <xf numFmtId="164" fontId="6" fillId="0" borderId="0" xfId="1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/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16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6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0" fillId="0" borderId="1" xfId="0" applyBorder="1"/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24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vertical="top"/>
    </xf>
    <xf numFmtId="0" fontId="26" fillId="0" borderId="0" xfId="0" applyFont="1"/>
    <xf numFmtId="0" fontId="6" fillId="2" borderId="0" xfId="0" applyFont="1" applyFill="1"/>
    <xf numFmtId="0" fontId="16" fillId="2" borderId="1" xfId="0" applyFont="1" applyFill="1" applyBorder="1" applyAlignment="1">
      <alignment vertical="top"/>
    </xf>
    <xf numFmtId="0" fontId="0" fillId="2" borderId="0" xfId="0" applyFill="1"/>
    <xf numFmtId="0" fontId="30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6" fillId="2" borderId="1" xfId="1" applyFont="1" applyFill="1" applyBorder="1" applyAlignment="1">
      <alignment horizontal="left" vertical="top" wrapText="1"/>
    </xf>
    <xf numFmtId="164" fontId="6" fillId="2" borderId="1" xfId="1" applyFont="1" applyFill="1" applyBorder="1" applyAlignment="1">
      <alignment horizontal="left" vertical="top"/>
    </xf>
    <xf numFmtId="0" fontId="24" fillId="2" borderId="0" xfId="0" applyFont="1" applyFill="1"/>
    <xf numFmtId="0" fontId="16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6" fillId="2" borderId="0" xfId="0" applyFont="1" applyFill="1" applyAlignment="1">
      <alignment vertical="center" wrapText="1"/>
    </xf>
    <xf numFmtId="0" fontId="22" fillId="0" borderId="1" xfId="0" applyFont="1" applyBorder="1" applyAlignment="1">
      <alignment horizontal="left" vertical="top"/>
    </xf>
    <xf numFmtId="0" fontId="28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/>
    </xf>
    <xf numFmtId="0" fontId="22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4" fontId="1" fillId="2" borderId="1" xfId="1" applyFont="1" applyFill="1" applyBorder="1" applyAlignment="1">
      <alignment vertical="top"/>
    </xf>
    <xf numFmtId="0" fontId="6" fillId="2" borderId="6" xfId="0" applyFont="1" applyFill="1" applyBorder="1" applyAlignment="1">
      <alignment vertical="center" wrapText="1"/>
    </xf>
    <xf numFmtId="164" fontId="0" fillId="0" borderId="0" xfId="1" applyFont="1" applyAlignment="1"/>
    <xf numFmtId="164" fontId="6" fillId="0" borderId="1" xfId="1" applyFont="1" applyBorder="1" applyAlignment="1">
      <alignment horizontal="right"/>
    </xf>
    <xf numFmtId="3" fontId="1" fillId="0" borderId="1" xfId="0" applyNumberFormat="1" applyFont="1" applyBorder="1" applyAlignment="1">
      <alignment horizontal="left" vertical="top"/>
    </xf>
    <xf numFmtId="164" fontId="22" fillId="2" borderId="1" xfId="20" applyFont="1" applyFill="1" applyBorder="1" applyAlignment="1">
      <alignment horizontal="left" vertical="top"/>
    </xf>
    <xf numFmtId="164" fontId="26" fillId="2" borderId="1" xfId="1" applyFont="1" applyFill="1" applyBorder="1" applyAlignment="1">
      <alignment horizontal="left" vertical="top"/>
    </xf>
    <xf numFmtId="164" fontId="22" fillId="2" borderId="1" xfId="1" applyFont="1" applyFill="1" applyBorder="1" applyAlignment="1">
      <alignment horizontal="left" vertical="top"/>
    </xf>
    <xf numFmtId="164" fontId="26" fillId="0" borderId="1" xfId="1" applyFont="1" applyBorder="1" applyAlignment="1">
      <alignment horizontal="left" vertical="top"/>
    </xf>
    <xf numFmtId="164" fontId="26" fillId="2" borderId="1" xfId="1" applyFont="1" applyFill="1" applyBorder="1" applyAlignment="1">
      <alignment horizontal="left" vertical="top" wrapText="1"/>
    </xf>
    <xf numFmtId="0" fontId="5" fillId="0" borderId="0" xfId="0" applyFont="1"/>
    <xf numFmtId="4" fontId="6" fillId="2" borderId="1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164" fontId="1" fillId="2" borderId="7" xfId="1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0" fillId="2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4" fontId="6" fillId="0" borderId="1" xfId="0" applyNumberFormat="1" applyFont="1" applyBorder="1" applyAlignment="1">
      <alignment horizontal="center" vertical="top"/>
    </xf>
    <xf numFmtId="164" fontId="1" fillId="2" borderId="1" xfId="1" applyFont="1" applyFill="1" applyBorder="1" applyAlignment="1">
      <alignment horizontal="center" vertical="top"/>
    </xf>
    <xf numFmtId="0" fontId="2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vertical="top" wrapText="1"/>
    </xf>
    <xf numFmtId="4" fontId="22" fillId="2" borderId="1" xfId="1" applyNumberFormat="1" applyFont="1" applyFill="1" applyBorder="1" applyAlignment="1">
      <alignment horizontal="center" vertical="top"/>
    </xf>
    <xf numFmtId="0" fontId="34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4" fontId="1" fillId="0" borderId="1" xfId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31" fillId="0" borderId="1" xfId="0" applyFont="1" applyBorder="1" applyAlignment="1">
      <alignment vertical="top" wrapText="1"/>
    </xf>
    <xf numFmtId="0" fontId="24" fillId="2" borderId="1" xfId="0" applyFont="1" applyFill="1" applyBorder="1" applyAlignment="1">
      <alignment horizontal="left" vertical="top" wrapText="1"/>
    </xf>
    <xf numFmtId="164" fontId="26" fillId="2" borderId="1" xfId="1" applyFont="1" applyFill="1" applyBorder="1" applyAlignment="1">
      <alignment horizontal="center" vertical="top" wrapText="1"/>
    </xf>
    <xf numFmtId="164" fontId="1" fillId="2" borderId="1" xfId="1" applyFont="1" applyFill="1" applyBorder="1" applyAlignment="1">
      <alignment horizontal="right" vertical="top"/>
    </xf>
    <xf numFmtId="0" fontId="32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164" fontId="6" fillId="2" borderId="1" xfId="1" applyFont="1" applyFill="1" applyBorder="1" applyAlignment="1">
      <alignment vertical="top"/>
    </xf>
    <xf numFmtId="164" fontId="6" fillId="2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vertical="top"/>
    </xf>
    <xf numFmtId="164" fontId="6" fillId="2" borderId="1" xfId="1" applyFont="1" applyFill="1" applyBorder="1" applyAlignment="1">
      <alignment horizontal="center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top" wrapText="1"/>
    </xf>
    <xf numFmtId="164" fontId="1" fillId="4" borderId="1" xfId="1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left" vertical="top" wrapText="1"/>
    </xf>
    <xf numFmtId="0" fontId="0" fillId="4" borderId="0" xfId="0" applyFill="1"/>
    <xf numFmtId="164" fontId="6" fillId="4" borderId="1" xfId="1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4" fontId="6" fillId="4" borderId="1" xfId="0" applyNumberFormat="1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vertical="top" wrapText="1"/>
    </xf>
    <xf numFmtId="0" fontId="22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164" fontId="6" fillId="4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8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colors>
    <mruColors>
      <color rgb="FFEDB1B1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view="pageBreakPreview" zoomScaleNormal="100" zoomScaleSheetLayoutView="100" workbookViewId="0">
      <selection activeCell="A5" sqref="A5:N5"/>
    </sheetView>
  </sheetViews>
  <sheetFormatPr defaultRowHeight="14.4" x14ac:dyDescent="0.3"/>
  <cols>
    <col min="9" max="9" width="11.6640625" customWidth="1"/>
  </cols>
  <sheetData>
    <row r="1" spans="1:14" ht="57" customHeight="1" x14ac:dyDescent="0.3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ht="50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20.25" hidden="1" customHeight="1" x14ac:dyDescent="0.3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ht="95.25" customHeight="1" x14ac:dyDescent="0.3">
      <c r="A4" s="152" t="s">
        <v>15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ht="35.25" customHeight="1" x14ac:dyDescent="0.3">
      <c r="A5" s="149" t="s">
        <v>86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ht="35.25" customHeight="1" x14ac:dyDescent="0.3">
      <c r="A6" s="150" t="s">
        <v>63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ht="37.5" customHeight="1" x14ac:dyDescent="0.3">
      <c r="A7" s="151" t="s">
        <v>141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</row>
    <row r="8" spans="1:14" ht="15.75" customHeight="1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5.7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5.75" customHeight="1" x14ac:dyDescent="0.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51.75" customHeight="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37.5" customHeight="1" x14ac:dyDescent="0.3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2.25" customHeight="1" x14ac:dyDescent="0.3">
      <c r="A13" s="37"/>
      <c r="B13" s="37"/>
      <c r="C13" s="37"/>
      <c r="D13" s="37"/>
      <c r="E13" s="37"/>
      <c r="F13" s="37"/>
      <c r="G13" s="37"/>
      <c r="H13" s="37"/>
      <c r="I13" s="37"/>
    </row>
    <row r="14" spans="1:14" ht="5.25" hidden="1" customHeight="1" x14ac:dyDescent="0.3">
      <c r="A14" s="37"/>
      <c r="B14" s="37"/>
      <c r="C14" s="37"/>
      <c r="D14" s="37"/>
      <c r="E14" s="37"/>
      <c r="F14" s="37"/>
      <c r="G14" s="37"/>
      <c r="H14" s="37"/>
      <c r="I14" s="37"/>
    </row>
    <row r="15" spans="1:14" ht="36" customHeight="1" x14ac:dyDescent="0.3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46.5" customHeight="1" x14ac:dyDescent="0.3">
      <c r="A16" s="37"/>
      <c r="B16" s="37"/>
      <c r="C16" s="37"/>
      <c r="D16" s="37"/>
      <c r="E16" s="37"/>
      <c r="F16" s="37"/>
      <c r="G16" s="37"/>
      <c r="H16" s="37"/>
      <c r="I16" s="37"/>
    </row>
    <row r="17" spans="1:9" ht="30.75" customHeight="1" x14ac:dyDescent="0.3">
      <c r="A17" s="37"/>
      <c r="B17" s="37"/>
      <c r="C17" s="37"/>
      <c r="D17" s="37"/>
      <c r="E17" s="37"/>
      <c r="F17" s="37"/>
      <c r="G17" s="37"/>
      <c r="H17" s="37"/>
      <c r="I17" s="37"/>
    </row>
  </sheetData>
  <mergeCells count="7">
    <mergeCell ref="A15:N15"/>
    <mergeCell ref="A1:N1"/>
    <mergeCell ref="A2:N3"/>
    <mergeCell ref="A5:N5"/>
    <mergeCell ref="A6:N6"/>
    <mergeCell ref="A7:N7"/>
    <mergeCell ref="A4:N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tabSelected="1" view="pageBreakPreview" topLeftCell="A31" zoomScale="90" zoomScaleNormal="90" zoomScaleSheetLayoutView="90" workbookViewId="0">
      <selection activeCell="H33" sqref="H33"/>
    </sheetView>
  </sheetViews>
  <sheetFormatPr defaultColWidth="9.109375" defaultRowHeight="13.2" x14ac:dyDescent="0.25"/>
  <cols>
    <col min="1" max="1" width="3.6640625" style="21" customWidth="1"/>
    <col min="2" max="2" width="18.6640625" style="21" customWidth="1"/>
    <col min="3" max="3" width="10.44140625" style="21" customWidth="1"/>
    <col min="4" max="4" width="9.44140625" style="42" customWidth="1"/>
    <col min="5" max="5" width="11" style="21" customWidth="1"/>
    <col min="6" max="6" width="15.5546875" style="21" customWidth="1"/>
    <col min="7" max="7" width="15" style="21" customWidth="1"/>
    <col min="8" max="8" width="16.6640625" style="21" customWidth="1"/>
    <col min="9" max="9" width="16.5546875" style="21" customWidth="1"/>
    <col min="10" max="10" width="22.33203125" style="21" customWidth="1"/>
    <col min="11" max="11" width="9.88671875" style="21" customWidth="1"/>
    <col min="12" max="12" width="9.5546875" style="21" customWidth="1"/>
    <col min="13" max="13" width="11.6640625" style="21" customWidth="1"/>
    <col min="14" max="14" width="9.88671875" style="21" customWidth="1"/>
    <col min="15" max="15" width="9.109375" style="21"/>
    <col min="16" max="16" width="5.6640625" style="21" customWidth="1"/>
    <col min="17" max="18" width="9.109375" style="21" hidden="1" customWidth="1"/>
    <col min="19" max="16384" width="9.109375" style="21"/>
  </cols>
  <sheetData>
    <row r="1" spans="1:14" ht="15.6" x14ac:dyDescent="0.25">
      <c r="A1" s="153" t="s">
        <v>72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</row>
    <row r="2" spans="1:14" x14ac:dyDescent="0.25">
      <c r="A2" s="159" t="s">
        <v>1</v>
      </c>
      <c r="B2" s="160" t="s">
        <v>0</v>
      </c>
      <c r="C2" s="156" t="s">
        <v>2</v>
      </c>
      <c r="D2" s="158" t="s">
        <v>32</v>
      </c>
      <c r="E2" s="159" t="s">
        <v>432</v>
      </c>
      <c r="F2" s="156" t="s">
        <v>140</v>
      </c>
      <c r="G2" s="156" t="s">
        <v>3</v>
      </c>
      <c r="H2" s="156"/>
      <c r="I2" s="156"/>
      <c r="J2" s="157" t="s">
        <v>56</v>
      </c>
      <c r="K2" s="156" t="s">
        <v>7</v>
      </c>
      <c r="L2" s="156"/>
      <c r="M2" s="157" t="s">
        <v>49</v>
      </c>
      <c r="N2" s="156" t="s">
        <v>9</v>
      </c>
    </row>
    <row r="3" spans="1:14" x14ac:dyDescent="0.25">
      <c r="A3" s="159"/>
      <c r="B3" s="160"/>
      <c r="C3" s="156"/>
      <c r="D3" s="158"/>
      <c r="E3" s="159"/>
      <c r="F3" s="156"/>
      <c r="G3" s="156"/>
      <c r="H3" s="156"/>
      <c r="I3" s="156"/>
      <c r="J3" s="157"/>
      <c r="K3" s="156"/>
      <c r="L3" s="156"/>
      <c r="M3" s="157"/>
      <c r="N3" s="156"/>
    </row>
    <row r="4" spans="1:14" ht="52.5" customHeight="1" x14ac:dyDescent="0.25">
      <c r="A4" s="159"/>
      <c r="B4" s="160"/>
      <c r="C4" s="156"/>
      <c r="D4" s="158"/>
      <c r="E4" s="159"/>
      <c r="F4" s="156"/>
      <c r="G4" s="52" t="s">
        <v>4</v>
      </c>
      <c r="H4" s="52" t="s">
        <v>5</v>
      </c>
      <c r="I4" s="52" t="s">
        <v>6</v>
      </c>
      <c r="J4" s="157"/>
      <c r="K4" s="53" t="s">
        <v>14</v>
      </c>
      <c r="L4" s="53" t="s">
        <v>8</v>
      </c>
      <c r="M4" s="157"/>
      <c r="N4" s="156"/>
    </row>
    <row r="5" spans="1:14" ht="52.8" x14ac:dyDescent="0.25">
      <c r="A5" s="24" t="s">
        <v>73</v>
      </c>
      <c r="B5" s="17" t="s">
        <v>435</v>
      </c>
      <c r="C5" s="31" t="s">
        <v>61</v>
      </c>
      <c r="D5" s="33" t="s">
        <v>21</v>
      </c>
      <c r="E5" s="113"/>
      <c r="F5" s="57">
        <f>SUM(G5:I5)</f>
        <v>361268.34</v>
      </c>
      <c r="G5" s="54">
        <v>137484.48000000001</v>
      </c>
      <c r="H5" s="54">
        <v>214328.21</v>
      </c>
      <c r="I5" s="54">
        <v>9455.65</v>
      </c>
      <c r="J5" s="17" t="s">
        <v>425</v>
      </c>
      <c r="K5" s="17">
        <v>2023</v>
      </c>
      <c r="L5" s="17">
        <v>2023</v>
      </c>
      <c r="M5" s="17" t="s">
        <v>37</v>
      </c>
      <c r="N5" s="22" t="s">
        <v>107</v>
      </c>
    </row>
    <row r="6" spans="1:14" ht="79.2" x14ac:dyDescent="0.25">
      <c r="A6" s="24" t="s">
        <v>74</v>
      </c>
      <c r="B6" s="17" t="s">
        <v>142</v>
      </c>
      <c r="C6" s="31" t="s">
        <v>61</v>
      </c>
      <c r="D6" s="33" t="s">
        <v>21</v>
      </c>
      <c r="E6" s="17"/>
      <c r="F6" s="57">
        <f>SUM(G6:I6)</f>
        <v>2349432.48</v>
      </c>
      <c r="G6" s="54">
        <v>527145.53</v>
      </c>
      <c r="H6" s="54">
        <v>0</v>
      </c>
      <c r="I6" s="54">
        <v>1822286.95</v>
      </c>
      <c r="J6" s="17" t="s">
        <v>283</v>
      </c>
      <c r="K6" s="17">
        <v>2021</v>
      </c>
      <c r="L6" s="17">
        <v>2023</v>
      </c>
      <c r="M6" s="17" t="s">
        <v>378</v>
      </c>
      <c r="N6" s="22"/>
    </row>
    <row r="7" spans="1:14" ht="86.25" customHeight="1" x14ac:dyDescent="0.25">
      <c r="A7" s="24" t="s">
        <v>77</v>
      </c>
      <c r="B7" s="27" t="s">
        <v>171</v>
      </c>
      <c r="C7" s="31" t="s">
        <v>61</v>
      </c>
      <c r="D7" s="33" t="s">
        <v>21</v>
      </c>
      <c r="E7" s="17"/>
      <c r="F7" s="54">
        <v>120000</v>
      </c>
      <c r="G7" s="50">
        <v>0</v>
      </c>
      <c r="H7" s="54">
        <v>120000</v>
      </c>
      <c r="I7" s="54">
        <v>0</v>
      </c>
      <c r="J7" s="17" t="s">
        <v>17</v>
      </c>
      <c r="K7" s="17">
        <v>2024</v>
      </c>
      <c r="L7" s="17">
        <v>2025</v>
      </c>
      <c r="M7" s="17" t="s">
        <v>104</v>
      </c>
      <c r="N7" s="22" t="s">
        <v>107</v>
      </c>
    </row>
    <row r="8" spans="1:14" ht="52.8" x14ac:dyDescent="0.25">
      <c r="A8" s="24" t="s">
        <v>78</v>
      </c>
      <c r="B8" s="17" t="s">
        <v>381</v>
      </c>
      <c r="C8" s="31" t="s">
        <v>61</v>
      </c>
      <c r="D8" s="33" t="s">
        <v>21</v>
      </c>
      <c r="E8" s="17"/>
      <c r="F8" s="54">
        <v>50000</v>
      </c>
      <c r="G8" s="54">
        <v>50000</v>
      </c>
      <c r="H8" s="54">
        <v>0</v>
      </c>
      <c r="I8" s="54">
        <v>0</v>
      </c>
      <c r="J8" s="17" t="s">
        <v>172</v>
      </c>
      <c r="K8" s="17">
        <v>2024</v>
      </c>
      <c r="L8" s="17">
        <v>2025</v>
      </c>
      <c r="M8" s="17" t="s">
        <v>379</v>
      </c>
      <c r="N8" s="22"/>
    </row>
    <row r="9" spans="1:14" ht="39.6" x14ac:dyDescent="0.25">
      <c r="A9" s="24" t="s">
        <v>97</v>
      </c>
      <c r="B9" s="17" t="s">
        <v>380</v>
      </c>
      <c r="C9" s="31" t="s">
        <v>61</v>
      </c>
      <c r="D9" s="33" t="s">
        <v>21</v>
      </c>
      <c r="E9" s="17"/>
      <c r="F9" s="54">
        <v>50000</v>
      </c>
      <c r="G9" s="54">
        <v>50000</v>
      </c>
      <c r="H9" s="54">
        <v>0</v>
      </c>
      <c r="I9" s="54">
        <v>0</v>
      </c>
      <c r="J9" s="17" t="s">
        <v>222</v>
      </c>
      <c r="K9" s="17">
        <v>2024</v>
      </c>
      <c r="L9" s="17">
        <v>2025</v>
      </c>
      <c r="M9" s="17" t="s">
        <v>379</v>
      </c>
      <c r="N9" s="22"/>
    </row>
    <row r="10" spans="1:14" ht="66" x14ac:dyDescent="0.25">
      <c r="A10" s="24" t="s">
        <v>35</v>
      </c>
      <c r="B10" s="17" t="s">
        <v>423</v>
      </c>
      <c r="C10" s="31" t="s">
        <v>61</v>
      </c>
      <c r="D10" s="33" t="s">
        <v>21</v>
      </c>
      <c r="E10" s="17"/>
      <c r="F10" s="54">
        <v>1605950</v>
      </c>
      <c r="G10" s="54">
        <f>F10*0.15</f>
        <v>240892.5</v>
      </c>
      <c r="H10" s="54">
        <f>F10-G10</f>
        <v>1365057.5</v>
      </c>
      <c r="I10" s="54">
        <v>0</v>
      </c>
      <c r="J10" s="17" t="s">
        <v>105</v>
      </c>
      <c r="K10" s="17">
        <v>2023</v>
      </c>
      <c r="L10" s="17">
        <v>2024</v>
      </c>
      <c r="M10" s="17" t="s">
        <v>382</v>
      </c>
      <c r="N10" s="22" t="s">
        <v>107</v>
      </c>
    </row>
    <row r="11" spans="1:14" s="26" customFormat="1" ht="51" x14ac:dyDescent="0.25">
      <c r="A11" s="24" t="s">
        <v>36</v>
      </c>
      <c r="B11" s="34" t="s">
        <v>67</v>
      </c>
      <c r="C11" s="36" t="s">
        <v>61</v>
      </c>
      <c r="D11" s="33" t="s">
        <v>21</v>
      </c>
      <c r="E11" s="35"/>
      <c r="F11" s="82">
        <v>52000</v>
      </c>
      <c r="G11" s="82">
        <v>0</v>
      </c>
      <c r="H11" s="82">
        <v>52000</v>
      </c>
      <c r="I11" s="82">
        <v>0</v>
      </c>
      <c r="J11" s="35" t="s">
        <v>68</v>
      </c>
      <c r="K11" s="33">
        <v>2024</v>
      </c>
      <c r="L11" s="33">
        <v>2024</v>
      </c>
      <c r="M11" s="33" t="s">
        <v>69</v>
      </c>
      <c r="N11" s="22" t="s">
        <v>107</v>
      </c>
    </row>
    <row r="12" spans="1:14" s="90" customFormat="1" ht="52.8" x14ac:dyDescent="0.3">
      <c r="A12" s="24" t="s">
        <v>79</v>
      </c>
      <c r="B12" s="27" t="s">
        <v>377</v>
      </c>
      <c r="C12" s="31" t="s">
        <v>61</v>
      </c>
      <c r="D12" s="33" t="s">
        <v>21</v>
      </c>
      <c r="E12" s="27"/>
      <c r="F12" s="85">
        <v>250000</v>
      </c>
      <c r="G12" s="85">
        <f>F12*0.15</f>
        <v>37500</v>
      </c>
      <c r="H12" s="54">
        <f>F12-G12</f>
        <v>212500</v>
      </c>
      <c r="I12" s="54">
        <v>0</v>
      </c>
      <c r="J12" s="27" t="s">
        <v>221</v>
      </c>
      <c r="K12" s="27">
        <v>2024</v>
      </c>
      <c r="L12" s="27">
        <v>2024</v>
      </c>
      <c r="M12" s="33" t="s">
        <v>378</v>
      </c>
      <c r="N12" s="22" t="s">
        <v>107</v>
      </c>
    </row>
    <row r="13" spans="1:14" s="58" customFormat="1" ht="66" x14ac:dyDescent="0.25">
      <c r="A13" s="24" t="s">
        <v>252</v>
      </c>
      <c r="B13" s="33" t="s">
        <v>223</v>
      </c>
      <c r="C13" s="36" t="s">
        <v>61</v>
      </c>
      <c r="D13" s="33" t="s">
        <v>21</v>
      </c>
      <c r="E13" s="33"/>
      <c r="F13" s="80">
        <v>70000</v>
      </c>
      <c r="G13" s="80">
        <v>70000</v>
      </c>
      <c r="H13" s="83">
        <v>0</v>
      </c>
      <c r="I13" s="83">
        <v>0</v>
      </c>
      <c r="J13" s="27" t="s">
        <v>282</v>
      </c>
      <c r="K13" s="33">
        <v>2024</v>
      </c>
      <c r="L13" s="33">
        <v>2025</v>
      </c>
      <c r="M13" s="33" t="s">
        <v>224</v>
      </c>
      <c r="N13" s="22"/>
    </row>
    <row r="14" spans="1:14" s="45" customFormat="1" ht="39.6" x14ac:dyDescent="0.3">
      <c r="A14" s="24" t="s">
        <v>80</v>
      </c>
      <c r="B14" s="27" t="s">
        <v>154</v>
      </c>
      <c r="C14" s="36" t="s">
        <v>61</v>
      </c>
      <c r="D14" s="33" t="s">
        <v>21</v>
      </c>
      <c r="E14" s="27"/>
      <c r="F14" s="122">
        <v>60000</v>
      </c>
      <c r="G14" s="122">
        <v>60000</v>
      </c>
      <c r="H14" s="80">
        <v>0</v>
      </c>
      <c r="I14" s="80">
        <v>0</v>
      </c>
      <c r="J14" s="27" t="s">
        <v>161</v>
      </c>
      <c r="K14" s="27">
        <v>2024</v>
      </c>
      <c r="L14" s="27">
        <v>2024</v>
      </c>
      <c r="M14" s="27" t="s">
        <v>378</v>
      </c>
      <c r="N14" s="98"/>
    </row>
    <row r="15" spans="1:14" s="45" customFormat="1" ht="39.6" x14ac:dyDescent="0.3">
      <c r="A15" s="24" t="s">
        <v>81</v>
      </c>
      <c r="B15" s="27" t="s">
        <v>443</v>
      </c>
      <c r="C15" s="36" t="s">
        <v>61</v>
      </c>
      <c r="D15" s="33" t="s">
        <v>21</v>
      </c>
      <c r="E15" s="27"/>
      <c r="F15" s="122">
        <v>180000</v>
      </c>
      <c r="G15" s="122">
        <v>180000</v>
      </c>
      <c r="H15" s="80">
        <v>0</v>
      </c>
      <c r="I15" s="80">
        <v>0</v>
      </c>
      <c r="J15" s="27" t="s">
        <v>383</v>
      </c>
      <c r="K15" s="27">
        <v>2023</v>
      </c>
      <c r="L15" s="27">
        <v>2024</v>
      </c>
      <c r="M15" s="27" t="s">
        <v>378</v>
      </c>
      <c r="N15" s="98"/>
    </row>
    <row r="16" spans="1:14" s="58" customFormat="1" ht="39.6" x14ac:dyDescent="0.25">
      <c r="A16" s="24" t="s">
        <v>82</v>
      </c>
      <c r="B16" s="33" t="s">
        <v>271</v>
      </c>
      <c r="C16" s="36" t="s">
        <v>61</v>
      </c>
      <c r="D16" s="33" t="s">
        <v>21</v>
      </c>
      <c r="E16" s="33"/>
      <c r="F16" s="80">
        <v>50000</v>
      </c>
      <c r="G16" s="80">
        <v>50000</v>
      </c>
      <c r="H16" s="80">
        <v>0</v>
      </c>
      <c r="I16" s="83">
        <v>0</v>
      </c>
      <c r="J16" s="33" t="s">
        <v>272</v>
      </c>
      <c r="K16" s="33">
        <v>2024</v>
      </c>
      <c r="L16" s="33">
        <v>2024</v>
      </c>
      <c r="M16" s="27" t="s">
        <v>378</v>
      </c>
      <c r="N16" s="99"/>
    </row>
    <row r="17" spans="1:15" s="43" customFormat="1" ht="66" x14ac:dyDescent="0.25">
      <c r="A17" s="24" t="s">
        <v>19</v>
      </c>
      <c r="B17" s="17" t="s">
        <v>106</v>
      </c>
      <c r="C17" s="31" t="s">
        <v>61</v>
      </c>
      <c r="D17" s="33" t="s">
        <v>21</v>
      </c>
      <c r="E17" s="17"/>
      <c r="F17" s="54">
        <v>200000</v>
      </c>
      <c r="G17" s="54">
        <v>200000</v>
      </c>
      <c r="H17" s="54">
        <v>0</v>
      </c>
      <c r="I17" s="54">
        <v>0</v>
      </c>
      <c r="J17" s="17" t="s">
        <v>284</v>
      </c>
      <c r="K17" s="17">
        <v>2023</v>
      </c>
      <c r="L17" s="17">
        <v>2024</v>
      </c>
      <c r="M17" s="17" t="s">
        <v>137</v>
      </c>
      <c r="N17" s="22"/>
    </row>
    <row r="18" spans="1:15" s="58" customFormat="1" ht="66" x14ac:dyDescent="0.25">
      <c r="A18" s="24" t="s">
        <v>83</v>
      </c>
      <c r="B18" s="33" t="s">
        <v>234</v>
      </c>
      <c r="C18" s="36" t="s">
        <v>61</v>
      </c>
      <c r="D18" s="33" t="s">
        <v>21</v>
      </c>
      <c r="E18" s="33"/>
      <c r="F18" s="80">
        <v>200000</v>
      </c>
      <c r="G18" s="80">
        <v>0</v>
      </c>
      <c r="H18" s="80">
        <v>200000</v>
      </c>
      <c r="I18" s="83">
        <v>0</v>
      </c>
      <c r="J18" s="27" t="s">
        <v>285</v>
      </c>
      <c r="K18" s="33">
        <v>2024</v>
      </c>
      <c r="L18" s="33">
        <v>2025</v>
      </c>
      <c r="M18" s="33" t="s">
        <v>235</v>
      </c>
      <c r="N18" s="22" t="s">
        <v>107</v>
      </c>
    </row>
    <row r="19" spans="1:15" s="90" customFormat="1" ht="52.8" x14ac:dyDescent="0.3">
      <c r="A19" s="24" t="s">
        <v>84</v>
      </c>
      <c r="B19" s="27" t="s">
        <v>384</v>
      </c>
      <c r="C19" s="31" t="s">
        <v>61</v>
      </c>
      <c r="D19" s="33" t="s">
        <v>21</v>
      </c>
      <c r="E19" s="27"/>
      <c r="F19" s="85">
        <v>70000</v>
      </c>
      <c r="G19" s="85">
        <f>F19*0.15</f>
        <v>10500</v>
      </c>
      <c r="H19" s="54">
        <f>F19-G19</f>
        <v>59500</v>
      </c>
      <c r="I19" s="54">
        <v>0</v>
      </c>
      <c r="J19" s="27" t="s">
        <v>376</v>
      </c>
      <c r="K19" s="27">
        <v>2024</v>
      </c>
      <c r="L19" s="27">
        <v>2025</v>
      </c>
      <c r="M19" s="33" t="s">
        <v>38</v>
      </c>
      <c r="N19" s="22" t="s">
        <v>107</v>
      </c>
    </row>
    <row r="20" spans="1:15" s="58" customFormat="1" ht="79.2" x14ac:dyDescent="0.25">
      <c r="A20" s="24" t="s">
        <v>85</v>
      </c>
      <c r="B20" s="33" t="s">
        <v>225</v>
      </c>
      <c r="C20" s="36" t="s">
        <v>61</v>
      </c>
      <c r="D20" s="33" t="s">
        <v>21</v>
      </c>
      <c r="E20" s="33"/>
      <c r="F20" s="80">
        <v>180000</v>
      </c>
      <c r="G20" s="80">
        <v>0</v>
      </c>
      <c r="H20" s="80">
        <v>180000</v>
      </c>
      <c r="I20" s="83">
        <v>0</v>
      </c>
      <c r="J20" s="27" t="s">
        <v>238</v>
      </c>
      <c r="K20" s="33">
        <v>2024</v>
      </c>
      <c r="L20" s="33">
        <v>2025</v>
      </c>
      <c r="M20" s="33" t="s">
        <v>226</v>
      </c>
      <c r="N20" s="22" t="s">
        <v>107</v>
      </c>
    </row>
    <row r="21" spans="1:15" s="58" customFormat="1" ht="66" x14ac:dyDescent="0.25">
      <c r="A21" s="24" t="s">
        <v>119</v>
      </c>
      <c r="B21" s="33" t="s">
        <v>227</v>
      </c>
      <c r="C21" s="36" t="s">
        <v>61</v>
      </c>
      <c r="D21" s="33" t="s">
        <v>21</v>
      </c>
      <c r="E21" s="33"/>
      <c r="F21" s="80">
        <v>150000</v>
      </c>
      <c r="G21" s="80">
        <v>0</v>
      </c>
      <c r="H21" s="80">
        <v>150000</v>
      </c>
      <c r="I21" s="83">
        <v>0</v>
      </c>
      <c r="J21" s="27" t="s">
        <v>229</v>
      </c>
      <c r="K21" s="33">
        <v>2024</v>
      </c>
      <c r="L21" s="33">
        <v>2025</v>
      </c>
      <c r="M21" s="33" t="s">
        <v>228</v>
      </c>
      <c r="N21" s="22" t="s">
        <v>107</v>
      </c>
    </row>
    <row r="22" spans="1:15" s="58" customFormat="1" ht="66" x14ac:dyDescent="0.25">
      <c r="A22" s="24" t="s">
        <v>134</v>
      </c>
      <c r="B22" s="33" t="s">
        <v>230</v>
      </c>
      <c r="C22" s="36" t="s">
        <v>61</v>
      </c>
      <c r="D22" s="33" t="s">
        <v>21</v>
      </c>
      <c r="E22" s="33"/>
      <c r="F22" s="80">
        <v>100000</v>
      </c>
      <c r="G22" s="80">
        <v>0</v>
      </c>
      <c r="H22" s="80">
        <v>100000</v>
      </c>
      <c r="I22" s="83">
        <v>0</v>
      </c>
      <c r="J22" s="27" t="s">
        <v>237</v>
      </c>
      <c r="K22" s="33">
        <v>2024</v>
      </c>
      <c r="L22" s="33">
        <v>2025</v>
      </c>
      <c r="M22" s="33" t="s">
        <v>231</v>
      </c>
      <c r="N22" s="22" t="s">
        <v>107</v>
      </c>
    </row>
    <row r="23" spans="1:15" s="58" customFormat="1" ht="52.8" x14ac:dyDescent="0.25">
      <c r="A23" s="24" t="s">
        <v>139</v>
      </c>
      <c r="B23" s="33" t="s">
        <v>426</v>
      </c>
      <c r="C23" s="36" t="s">
        <v>61</v>
      </c>
      <c r="D23" s="33" t="s">
        <v>21</v>
      </c>
      <c r="E23" s="33"/>
      <c r="F23" s="80">
        <f>SUM(G23:I23)</f>
        <v>805054.7</v>
      </c>
      <c r="G23" s="80">
        <v>315468.78000000003</v>
      </c>
      <c r="H23" s="80">
        <v>468899.19</v>
      </c>
      <c r="I23" s="83">
        <v>20686.73</v>
      </c>
      <c r="J23" s="27" t="s">
        <v>427</v>
      </c>
      <c r="K23" s="33">
        <v>2022</v>
      </c>
      <c r="L23" s="33">
        <v>2023</v>
      </c>
      <c r="M23" s="33" t="s">
        <v>378</v>
      </c>
      <c r="N23" s="22" t="s">
        <v>107</v>
      </c>
      <c r="O23" s="73"/>
    </row>
    <row r="24" spans="1:15" s="58" customFormat="1" ht="66" x14ac:dyDescent="0.25">
      <c r="A24" s="24" t="s">
        <v>144</v>
      </c>
      <c r="B24" s="33" t="s">
        <v>232</v>
      </c>
      <c r="C24" s="36" t="s">
        <v>61</v>
      </c>
      <c r="D24" s="33" t="s">
        <v>21</v>
      </c>
      <c r="E24" s="33"/>
      <c r="F24" s="80">
        <v>60000</v>
      </c>
      <c r="G24" s="80">
        <v>60000</v>
      </c>
      <c r="H24" s="80">
        <v>0</v>
      </c>
      <c r="I24" s="83">
        <v>0</v>
      </c>
      <c r="J24" s="27" t="s">
        <v>286</v>
      </c>
      <c r="K24" s="33">
        <v>2024</v>
      </c>
      <c r="L24" s="33">
        <v>2024</v>
      </c>
      <c r="M24" s="33" t="s">
        <v>233</v>
      </c>
      <c r="N24" s="22"/>
    </row>
    <row r="25" spans="1:15" s="58" customFormat="1" ht="114" customHeight="1" x14ac:dyDescent="0.25">
      <c r="A25" s="24" t="s">
        <v>145</v>
      </c>
      <c r="B25" s="27" t="s">
        <v>55</v>
      </c>
      <c r="C25" s="31" t="s">
        <v>61</v>
      </c>
      <c r="D25" s="33" t="s">
        <v>57</v>
      </c>
      <c r="E25" s="14" t="s">
        <v>20</v>
      </c>
      <c r="F25" s="57">
        <v>943000</v>
      </c>
      <c r="G25" s="57">
        <v>0</v>
      </c>
      <c r="H25" s="56">
        <f>F25-I25</f>
        <v>801550</v>
      </c>
      <c r="I25" s="57">
        <f>F25*0.15</f>
        <v>141450</v>
      </c>
      <c r="J25" s="27" t="s">
        <v>64</v>
      </c>
      <c r="K25" s="14">
        <v>2022</v>
      </c>
      <c r="L25" s="14">
        <v>2023</v>
      </c>
      <c r="M25" s="27" t="s">
        <v>385</v>
      </c>
      <c r="N25" s="30"/>
      <c r="O25" s="73"/>
    </row>
    <row r="26" spans="1:15" s="26" customFormat="1" ht="257.25" customHeight="1" x14ac:dyDescent="0.25">
      <c r="A26" s="24" t="s">
        <v>146</v>
      </c>
      <c r="B26" s="33" t="s">
        <v>71</v>
      </c>
      <c r="C26" s="36" t="s">
        <v>61</v>
      </c>
      <c r="D26" s="33" t="s">
        <v>57</v>
      </c>
      <c r="E26" s="33" t="s">
        <v>76</v>
      </c>
      <c r="F26" s="80">
        <v>861759.6</v>
      </c>
      <c r="G26" s="114">
        <v>96076.98</v>
      </c>
      <c r="H26" s="114">
        <v>686563.87</v>
      </c>
      <c r="I26" s="83">
        <v>79118.75</v>
      </c>
      <c r="J26" s="27" t="s">
        <v>75</v>
      </c>
      <c r="K26" s="33">
        <v>2022</v>
      </c>
      <c r="L26" s="33">
        <v>2023</v>
      </c>
      <c r="M26" s="27" t="s">
        <v>378</v>
      </c>
      <c r="N26" s="30"/>
    </row>
    <row r="27" spans="1:15" s="90" customFormat="1" ht="70.5" customHeight="1" x14ac:dyDescent="0.3">
      <c r="A27" s="24" t="s">
        <v>147</v>
      </c>
      <c r="B27" s="27" t="s">
        <v>180</v>
      </c>
      <c r="C27" s="36" t="s">
        <v>61</v>
      </c>
      <c r="D27" s="33" t="s">
        <v>57</v>
      </c>
      <c r="E27" s="27"/>
      <c r="F27" s="85">
        <v>50000</v>
      </c>
      <c r="G27" s="85">
        <v>50000</v>
      </c>
      <c r="H27" s="54">
        <v>0</v>
      </c>
      <c r="I27" s="54">
        <v>0</v>
      </c>
      <c r="J27" s="27" t="s">
        <v>192</v>
      </c>
      <c r="K27" s="27">
        <v>2024</v>
      </c>
      <c r="L27" s="27">
        <v>2024</v>
      </c>
      <c r="M27" s="27" t="s">
        <v>378</v>
      </c>
      <c r="N27" s="27"/>
    </row>
    <row r="28" spans="1:15" ht="53.25" customHeight="1" x14ac:dyDescent="0.25">
      <c r="A28" s="24" t="s">
        <v>253</v>
      </c>
      <c r="B28" s="17" t="s">
        <v>174</v>
      </c>
      <c r="C28" s="31" t="s">
        <v>61</v>
      </c>
      <c r="D28" s="33" t="s">
        <v>22</v>
      </c>
      <c r="E28" s="17"/>
      <c r="F28" s="54">
        <v>50000</v>
      </c>
      <c r="G28" s="54">
        <v>50000</v>
      </c>
      <c r="H28" s="54">
        <v>0</v>
      </c>
      <c r="I28" s="54">
        <v>0</v>
      </c>
      <c r="J28" s="17" t="s">
        <v>138</v>
      </c>
      <c r="K28" s="17">
        <v>2023</v>
      </c>
      <c r="L28" s="17">
        <v>2024</v>
      </c>
      <c r="M28" s="17" t="s">
        <v>390</v>
      </c>
      <c r="N28" s="22"/>
    </row>
    <row r="29" spans="1:15" ht="52.8" x14ac:dyDescent="0.25">
      <c r="A29" s="24" t="s">
        <v>254</v>
      </c>
      <c r="B29" s="17" t="s">
        <v>173</v>
      </c>
      <c r="C29" s="31" t="s">
        <v>61</v>
      </c>
      <c r="D29" s="33" t="s">
        <v>22</v>
      </c>
      <c r="E29" s="17"/>
      <c r="F29" s="54">
        <v>230000</v>
      </c>
      <c r="G29" s="54">
        <f>F29*0.5</f>
        <v>115000</v>
      </c>
      <c r="H29" s="54">
        <v>115000</v>
      </c>
      <c r="I29" s="54">
        <v>0</v>
      </c>
      <c r="J29" s="17" t="s">
        <v>182</v>
      </c>
      <c r="K29" s="17">
        <v>2022</v>
      </c>
      <c r="L29" s="17">
        <v>2023</v>
      </c>
      <c r="M29" s="27" t="s">
        <v>422</v>
      </c>
      <c r="N29" s="22" t="s">
        <v>107</v>
      </c>
    </row>
    <row r="30" spans="1:15" ht="66" x14ac:dyDescent="0.25">
      <c r="A30" s="24" t="s">
        <v>255</v>
      </c>
      <c r="B30" s="17" t="s">
        <v>70</v>
      </c>
      <c r="C30" s="31" t="s">
        <v>61</v>
      </c>
      <c r="D30" s="33" t="s">
        <v>34</v>
      </c>
      <c r="E30" s="17"/>
      <c r="F30" s="54">
        <v>106715</v>
      </c>
      <c r="G30" s="54">
        <v>16007</v>
      </c>
      <c r="H30" s="54">
        <v>90708</v>
      </c>
      <c r="I30" s="54">
        <v>0</v>
      </c>
      <c r="J30" s="17" t="s">
        <v>183</v>
      </c>
      <c r="K30" s="17">
        <v>2023</v>
      </c>
      <c r="L30" s="17">
        <v>2024</v>
      </c>
      <c r="M30" s="17" t="s">
        <v>39</v>
      </c>
      <c r="N30" s="22" t="s">
        <v>107</v>
      </c>
    </row>
    <row r="31" spans="1:15" ht="81.75" customHeight="1" x14ac:dyDescent="0.25">
      <c r="A31" s="123" t="s">
        <v>453</v>
      </c>
      <c r="B31" s="124" t="s">
        <v>454</v>
      </c>
      <c r="C31" s="125" t="s">
        <v>61</v>
      </c>
      <c r="D31" s="126" t="s">
        <v>21</v>
      </c>
      <c r="E31" s="127"/>
      <c r="F31" s="128">
        <v>62315</v>
      </c>
      <c r="G31" s="128">
        <v>62315</v>
      </c>
      <c r="H31" s="128">
        <v>0</v>
      </c>
      <c r="I31" s="128">
        <v>0</v>
      </c>
      <c r="J31" s="124" t="s">
        <v>455</v>
      </c>
      <c r="K31" s="124">
        <v>2023</v>
      </c>
      <c r="L31" s="124">
        <v>2024</v>
      </c>
      <c r="M31" s="129" t="s">
        <v>378</v>
      </c>
      <c r="N31" s="124"/>
    </row>
    <row r="32" spans="1:15" ht="75" customHeight="1" x14ac:dyDescent="0.25">
      <c r="A32" s="123" t="s">
        <v>456</v>
      </c>
      <c r="B32" s="124" t="s">
        <v>457</v>
      </c>
      <c r="C32" s="125" t="s">
        <v>61</v>
      </c>
      <c r="D32" s="126" t="s">
        <v>21</v>
      </c>
      <c r="E32" s="127"/>
      <c r="F32" s="128">
        <v>242555.69</v>
      </c>
      <c r="G32" s="128">
        <v>242555.69</v>
      </c>
      <c r="H32" s="128">
        <v>0</v>
      </c>
      <c r="I32" s="128">
        <v>0</v>
      </c>
      <c r="J32" s="124" t="s">
        <v>458</v>
      </c>
      <c r="K32" s="124">
        <v>2023</v>
      </c>
      <c r="L32" s="124">
        <v>2025</v>
      </c>
      <c r="M32" s="129" t="s">
        <v>378</v>
      </c>
      <c r="N32" s="124"/>
    </row>
    <row r="33" spans="1:14" ht="93.75" customHeight="1" x14ac:dyDescent="0.25">
      <c r="A33" s="123" t="s">
        <v>459</v>
      </c>
      <c r="B33" s="124" t="s">
        <v>460</v>
      </c>
      <c r="C33" s="125" t="s">
        <v>61</v>
      </c>
      <c r="D33" s="126" t="s">
        <v>21</v>
      </c>
      <c r="E33" s="127"/>
      <c r="F33" s="128" t="s">
        <v>464</v>
      </c>
      <c r="G33" s="128" t="s">
        <v>464</v>
      </c>
      <c r="H33" s="128">
        <v>0</v>
      </c>
      <c r="I33" s="128">
        <v>0</v>
      </c>
      <c r="J33" s="124" t="s">
        <v>461</v>
      </c>
      <c r="K33" s="124">
        <v>2023</v>
      </c>
      <c r="L33" s="124">
        <v>2025</v>
      </c>
      <c r="M33" s="129" t="s">
        <v>378</v>
      </c>
      <c r="N33" s="124"/>
    </row>
    <row r="34" spans="1:14" ht="15.6" x14ac:dyDescent="0.25">
      <c r="A34" s="18"/>
      <c r="B34" s="19"/>
      <c r="C34" s="36"/>
      <c r="D34" s="41"/>
      <c r="E34" s="19"/>
      <c r="F34" s="20">
        <f>SUM(F5:F30)</f>
        <v>9205180.120000001</v>
      </c>
      <c r="G34" s="20">
        <f>SUM(G5:G30)</f>
        <v>2316075.27</v>
      </c>
      <c r="H34" s="20">
        <f>SUM(H5:H30)</f>
        <v>4816106.7699999996</v>
      </c>
      <c r="I34" s="20">
        <f>SUM(I5:I30)</f>
        <v>2072998.0799999998</v>
      </c>
      <c r="J34" s="18"/>
      <c r="K34" s="18"/>
      <c r="L34" s="18"/>
      <c r="M34" s="18"/>
      <c r="N34" s="18"/>
    </row>
  </sheetData>
  <autoFilter ref="B2:N34" xr:uid="{00000000-0009-0000-0000-000001000000}">
    <filterColumn colId="5" showButton="0"/>
    <filterColumn colId="6" showButton="0"/>
    <filterColumn colId="9" showButton="0"/>
  </autoFilter>
  <mergeCells count="12">
    <mergeCell ref="A1:N1"/>
    <mergeCell ref="K2:L3"/>
    <mergeCell ref="N2:N4"/>
    <mergeCell ref="M2:M4"/>
    <mergeCell ref="G2:I3"/>
    <mergeCell ref="J2:J4"/>
    <mergeCell ref="F2:F4"/>
    <mergeCell ref="D2:D4"/>
    <mergeCell ref="A2:A4"/>
    <mergeCell ref="B2:B4"/>
    <mergeCell ref="C2:C4"/>
    <mergeCell ref="E2:E4"/>
  </mergeCells>
  <phoneticPr fontId="25" type="noConversion"/>
  <pageMargins left="0.70866141732283472" right="0.70866141732283472" top="0.39370078740157483" bottom="0.39370078740157483" header="0.31496062992125984" footer="0.31496062992125984"/>
  <pageSetup paperSize="9" scale="73" fitToHeight="0" orientation="landscape" r:id="rId1"/>
  <rowBreaks count="2" manualBreakCount="2">
    <brk id="14" max="13" man="1"/>
    <brk id="24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3EDD-D3DA-4F56-9F0A-397AC0450DDE}">
  <sheetPr>
    <pageSetUpPr fitToPage="1"/>
  </sheetPr>
  <dimension ref="A1:O117"/>
  <sheetViews>
    <sheetView view="pageBreakPreview" topLeftCell="A26" zoomScale="90" zoomScaleNormal="90" zoomScaleSheetLayoutView="90" zoomScalePageLayoutView="80" workbookViewId="0">
      <selection activeCell="G12" sqref="G12"/>
    </sheetView>
  </sheetViews>
  <sheetFormatPr defaultColWidth="8.88671875" defaultRowHeight="14.4" x14ac:dyDescent="0.3"/>
  <cols>
    <col min="1" max="1" width="3.88671875" customWidth="1"/>
    <col min="2" max="2" width="18.109375" customWidth="1"/>
    <col min="3" max="3" width="11.5546875" customWidth="1"/>
    <col min="4" max="4" width="10" customWidth="1"/>
    <col min="5" max="5" width="10.44140625" customWidth="1"/>
    <col min="6" max="6" width="16.33203125" customWidth="1"/>
    <col min="7" max="7" width="17" customWidth="1"/>
    <col min="8" max="8" width="16.6640625" customWidth="1"/>
    <col min="9" max="9" width="15.33203125" customWidth="1"/>
    <col min="10" max="10" width="22.5546875" customWidth="1"/>
    <col min="11" max="11" width="9.5546875" customWidth="1"/>
    <col min="12" max="12" width="9.44140625" customWidth="1"/>
    <col min="13" max="13" width="11.33203125" customWidth="1"/>
    <col min="14" max="14" width="9" customWidth="1"/>
    <col min="15" max="15" width="23.5546875" customWidth="1"/>
  </cols>
  <sheetData>
    <row r="1" spans="1:15" ht="15.6" x14ac:dyDescent="0.3">
      <c r="A1" s="161" t="s">
        <v>87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3"/>
    </row>
    <row r="2" spans="1:15" x14ac:dyDescent="0.3">
      <c r="A2" s="159" t="s">
        <v>1</v>
      </c>
      <c r="B2" s="160" t="s">
        <v>0</v>
      </c>
      <c r="C2" s="156" t="s">
        <v>2</v>
      </c>
      <c r="D2" s="156" t="s">
        <v>32</v>
      </c>
      <c r="E2" s="159" t="s">
        <v>432</v>
      </c>
      <c r="F2" s="156" t="s">
        <v>140</v>
      </c>
      <c r="G2" s="156" t="s">
        <v>3</v>
      </c>
      <c r="H2" s="156"/>
      <c r="I2" s="156"/>
      <c r="J2" s="157" t="s">
        <v>56</v>
      </c>
      <c r="K2" s="156" t="s">
        <v>7</v>
      </c>
      <c r="L2" s="156"/>
      <c r="M2" s="157" t="s">
        <v>49</v>
      </c>
      <c r="N2" s="156" t="s">
        <v>9</v>
      </c>
    </row>
    <row r="3" spans="1:15" x14ac:dyDescent="0.3">
      <c r="A3" s="159"/>
      <c r="B3" s="160"/>
      <c r="C3" s="156"/>
      <c r="D3" s="156"/>
      <c r="E3" s="159"/>
      <c r="F3" s="156"/>
      <c r="G3" s="156"/>
      <c r="H3" s="156"/>
      <c r="I3" s="156"/>
      <c r="J3" s="157"/>
      <c r="K3" s="156"/>
      <c r="L3" s="156"/>
      <c r="M3" s="157"/>
      <c r="N3" s="156"/>
    </row>
    <row r="4" spans="1:15" ht="54.75" customHeight="1" x14ac:dyDescent="0.3">
      <c r="A4" s="159"/>
      <c r="B4" s="160"/>
      <c r="C4" s="156"/>
      <c r="D4" s="156"/>
      <c r="E4" s="159"/>
      <c r="F4" s="156"/>
      <c r="G4" s="52" t="s">
        <v>4</v>
      </c>
      <c r="H4" s="52" t="s">
        <v>5</v>
      </c>
      <c r="I4" s="52" t="s">
        <v>6</v>
      </c>
      <c r="J4" s="157"/>
      <c r="K4" s="53" t="s">
        <v>14</v>
      </c>
      <c r="L4" s="53" t="s">
        <v>8</v>
      </c>
      <c r="M4" s="157"/>
      <c r="N4" s="156"/>
    </row>
    <row r="5" spans="1:15" ht="61.2" x14ac:dyDescent="0.3">
      <c r="A5" s="78">
        <v>1</v>
      </c>
      <c r="B5" s="27" t="s">
        <v>16</v>
      </c>
      <c r="C5" s="16" t="s">
        <v>60</v>
      </c>
      <c r="D5" s="8" t="s">
        <v>24</v>
      </c>
      <c r="E5" s="4"/>
      <c r="F5" s="57">
        <v>300000</v>
      </c>
      <c r="G5" s="47">
        <f>F5*0.9</f>
        <v>270000</v>
      </c>
      <c r="H5" s="47">
        <f>F5-G5</f>
        <v>30000</v>
      </c>
      <c r="I5" s="47">
        <v>0</v>
      </c>
      <c r="J5" s="27" t="s">
        <v>175</v>
      </c>
      <c r="K5" s="14">
        <v>2023</v>
      </c>
      <c r="L5" s="14">
        <v>2024</v>
      </c>
      <c r="M5" s="29" t="s">
        <v>378</v>
      </c>
      <c r="N5" s="22" t="s">
        <v>107</v>
      </c>
    </row>
    <row r="6" spans="1:15" ht="39.6" x14ac:dyDescent="0.3">
      <c r="A6" s="78">
        <v>2</v>
      </c>
      <c r="B6" s="17" t="s">
        <v>367</v>
      </c>
      <c r="C6" s="16" t="s">
        <v>60</v>
      </c>
      <c r="D6" s="29" t="s">
        <v>24</v>
      </c>
      <c r="E6" s="60"/>
      <c r="F6" s="54">
        <v>500000</v>
      </c>
      <c r="G6" s="54">
        <v>500000</v>
      </c>
      <c r="H6" s="54">
        <v>0</v>
      </c>
      <c r="I6" s="54">
        <v>0</v>
      </c>
      <c r="J6" s="17" t="s">
        <v>184</v>
      </c>
      <c r="K6" s="17">
        <v>2023</v>
      </c>
      <c r="L6" s="17">
        <v>2024</v>
      </c>
      <c r="M6" s="29" t="s">
        <v>378</v>
      </c>
      <c r="N6" s="70"/>
    </row>
    <row r="7" spans="1:15" ht="52.8" x14ac:dyDescent="0.3">
      <c r="A7" s="78">
        <v>3</v>
      </c>
      <c r="B7" s="17" t="s">
        <v>18</v>
      </c>
      <c r="C7" s="16" t="s">
        <v>60</v>
      </c>
      <c r="D7" s="8" t="s">
        <v>24</v>
      </c>
      <c r="E7" s="60"/>
      <c r="F7" s="54">
        <v>450000</v>
      </c>
      <c r="G7" s="54">
        <v>450000</v>
      </c>
      <c r="H7" s="54">
        <v>0</v>
      </c>
      <c r="I7" s="54">
        <v>0</v>
      </c>
      <c r="J7" s="17" t="s">
        <v>42</v>
      </c>
      <c r="K7" s="17">
        <v>2022</v>
      </c>
      <c r="L7" s="17">
        <v>2024</v>
      </c>
      <c r="M7" s="29" t="s">
        <v>378</v>
      </c>
      <c r="N7" s="70"/>
      <c r="O7" s="11"/>
    </row>
    <row r="8" spans="1:15" ht="66" x14ac:dyDescent="0.3">
      <c r="A8" s="78">
        <v>4</v>
      </c>
      <c r="B8" s="17" t="s">
        <v>415</v>
      </c>
      <c r="C8" s="16" t="s">
        <v>60</v>
      </c>
      <c r="D8" s="8" t="s">
        <v>24</v>
      </c>
      <c r="E8" s="60"/>
      <c r="F8" s="54">
        <v>475584.34</v>
      </c>
      <c r="G8" s="54">
        <v>242548.02</v>
      </c>
      <c r="H8" s="54">
        <v>0</v>
      </c>
      <c r="I8" s="54">
        <v>233036.32</v>
      </c>
      <c r="J8" s="17" t="s">
        <v>416</v>
      </c>
      <c r="K8" s="17">
        <v>2023</v>
      </c>
      <c r="L8" s="17">
        <v>2024</v>
      </c>
      <c r="M8" s="29" t="s">
        <v>378</v>
      </c>
      <c r="N8" s="22" t="s">
        <v>107</v>
      </c>
      <c r="O8" s="11"/>
    </row>
    <row r="9" spans="1:15" ht="39.6" x14ac:dyDescent="0.3">
      <c r="A9" s="78">
        <v>5</v>
      </c>
      <c r="B9" s="38" t="s">
        <v>185</v>
      </c>
      <c r="C9" s="16" t="s">
        <v>60</v>
      </c>
      <c r="D9" s="27" t="s">
        <v>24</v>
      </c>
      <c r="E9" s="14"/>
      <c r="F9" s="54">
        <v>3245778.55</v>
      </c>
      <c r="G9" s="54">
        <f>F9-I9</f>
        <v>2167660.5499999998</v>
      </c>
      <c r="H9" s="54">
        <v>0</v>
      </c>
      <c r="I9" s="54">
        <v>1078118</v>
      </c>
      <c r="J9" s="3" t="s">
        <v>176</v>
      </c>
      <c r="K9" s="14">
        <v>2021</v>
      </c>
      <c r="L9" s="14">
        <v>2023</v>
      </c>
      <c r="M9" s="27" t="s">
        <v>378</v>
      </c>
      <c r="N9" s="22"/>
    </row>
    <row r="10" spans="1:15" s="45" customFormat="1" ht="61.2" x14ac:dyDescent="0.3">
      <c r="A10" s="78">
        <v>6</v>
      </c>
      <c r="B10" s="3" t="s">
        <v>177</v>
      </c>
      <c r="C10" s="16" t="s">
        <v>60</v>
      </c>
      <c r="D10" s="27" t="s">
        <v>24</v>
      </c>
      <c r="E10" s="14"/>
      <c r="F10" s="57">
        <v>2000000</v>
      </c>
      <c r="G10" s="54">
        <v>1000000</v>
      </c>
      <c r="H10" s="54">
        <v>0</v>
      </c>
      <c r="I10" s="57">
        <v>1000000</v>
      </c>
      <c r="J10" s="38" t="s">
        <v>178</v>
      </c>
      <c r="K10" s="14">
        <v>2024</v>
      </c>
      <c r="L10" s="14">
        <v>2024</v>
      </c>
      <c r="M10" s="29" t="s">
        <v>378</v>
      </c>
      <c r="N10" s="22" t="s">
        <v>107</v>
      </c>
    </row>
    <row r="11" spans="1:15" s="45" customFormat="1" ht="80.25" customHeight="1" x14ac:dyDescent="0.3">
      <c r="A11" s="130">
        <v>7</v>
      </c>
      <c r="B11" s="124" t="s">
        <v>442</v>
      </c>
      <c r="C11" s="131" t="s">
        <v>60</v>
      </c>
      <c r="D11" s="129" t="s">
        <v>24</v>
      </c>
      <c r="E11" s="124"/>
      <c r="F11" s="132">
        <v>1850594.63</v>
      </c>
      <c r="G11" s="132">
        <v>1850594.63</v>
      </c>
      <c r="H11" s="128">
        <v>0</v>
      </c>
      <c r="I11" s="128">
        <v>0</v>
      </c>
      <c r="J11" s="124" t="s">
        <v>441</v>
      </c>
      <c r="K11" s="124">
        <v>2023</v>
      </c>
      <c r="L11" s="124">
        <v>2024</v>
      </c>
      <c r="M11" s="129" t="s">
        <v>378</v>
      </c>
      <c r="N11" s="133" t="s">
        <v>444</v>
      </c>
    </row>
    <row r="12" spans="1:15" s="134" customFormat="1" ht="61.2" x14ac:dyDescent="0.3">
      <c r="A12" s="130">
        <v>8</v>
      </c>
      <c r="B12" s="124" t="s">
        <v>101</v>
      </c>
      <c r="C12" s="131" t="s">
        <v>60</v>
      </c>
      <c r="D12" s="129" t="s">
        <v>24</v>
      </c>
      <c r="E12" s="124"/>
      <c r="F12" s="128">
        <v>800000</v>
      </c>
      <c r="G12" s="128">
        <v>2400000</v>
      </c>
      <c r="H12" s="128">
        <v>0</v>
      </c>
      <c r="I12" s="128">
        <v>0</v>
      </c>
      <c r="J12" s="124" t="s">
        <v>102</v>
      </c>
      <c r="K12" s="124">
        <v>2023</v>
      </c>
      <c r="L12" s="124">
        <v>2024</v>
      </c>
      <c r="M12" s="129" t="s">
        <v>378</v>
      </c>
      <c r="N12" s="133" t="s">
        <v>107</v>
      </c>
    </row>
    <row r="13" spans="1:15" s="45" customFormat="1" ht="39.6" x14ac:dyDescent="0.3">
      <c r="A13" s="78">
        <v>9</v>
      </c>
      <c r="B13" s="17" t="s">
        <v>98</v>
      </c>
      <c r="C13" s="16" t="s">
        <v>60</v>
      </c>
      <c r="D13" s="27" t="s">
        <v>24</v>
      </c>
      <c r="E13" s="17"/>
      <c r="F13" s="54">
        <v>110000</v>
      </c>
      <c r="G13" s="54">
        <v>110000</v>
      </c>
      <c r="H13" s="54">
        <v>0</v>
      </c>
      <c r="I13" s="54">
        <v>0</v>
      </c>
      <c r="J13" s="17" t="s">
        <v>239</v>
      </c>
      <c r="K13" s="17">
        <v>2024</v>
      </c>
      <c r="L13" s="17">
        <v>2024</v>
      </c>
      <c r="M13" s="29" t="s">
        <v>378</v>
      </c>
      <c r="N13" s="22"/>
    </row>
    <row r="14" spans="1:15" s="134" customFormat="1" ht="109.5" customHeight="1" x14ac:dyDescent="0.3">
      <c r="A14" s="130">
        <v>10</v>
      </c>
      <c r="B14" s="124" t="s">
        <v>420</v>
      </c>
      <c r="C14" s="131" t="s">
        <v>60</v>
      </c>
      <c r="D14" s="129" t="s">
        <v>24</v>
      </c>
      <c r="E14" s="124"/>
      <c r="F14" s="135">
        <v>300000</v>
      </c>
      <c r="G14" s="135">
        <v>45000</v>
      </c>
      <c r="H14" s="135">
        <v>255000</v>
      </c>
      <c r="I14" s="128">
        <v>0</v>
      </c>
      <c r="J14" s="124" t="s">
        <v>433</v>
      </c>
      <c r="K14" s="124">
        <v>2023</v>
      </c>
      <c r="L14" s="124">
        <v>2024</v>
      </c>
      <c r="M14" s="129" t="s">
        <v>378</v>
      </c>
      <c r="N14" s="133" t="s">
        <v>107</v>
      </c>
    </row>
    <row r="15" spans="1:15" s="134" customFormat="1" ht="92.4" x14ac:dyDescent="0.3">
      <c r="A15" s="130">
        <v>11</v>
      </c>
      <c r="B15" s="124" t="s">
        <v>462</v>
      </c>
      <c r="C15" s="131" t="s">
        <v>60</v>
      </c>
      <c r="D15" s="129" t="s">
        <v>24</v>
      </c>
      <c r="E15" s="124"/>
      <c r="F15" s="128">
        <v>114824.49</v>
      </c>
      <c r="G15" s="128">
        <v>114824.49</v>
      </c>
      <c r="H15" s="128">
        <v>0</v>
      </c>
      <c r="I15" s="128">
        <v>0</v>
      </c>
      <c r="J15" s="124" t="s">
        <v>463</v>
      </c>
      <c r="K15" s="124">
        <v>2022</v>
      </c>
      <c r="L15" s="124">
        <v>2023</v>
      </c>
      <c r="M15" s="129" t="s">
        <v>378</v>
      </c>
      <c r="N15" s="133"/>
    </row>
    <row r="16" spans="1:15" s="45" customFormat="1" ht="61.2" x14ac:dyDescent="0.3">
      <c r="A16" s="78">
        <v>12</v>
      </c>
      <c r="B16" s="17" t="s">
        <v>311</v>
      </c>
      <c r="C16" s="16" t="s">
        <v>60</v>
      </c>
      <c r="D16" s="27" t="s">
        <v>24</v>
      </c>
      <c r="E16" s="17"/>
      <c r="F16" s="54">
        <v>155000</v>
      </c>
      <c r="G16" s="54">
        <f t="shared" ref="G16:G26" si="0">F16*0.15</f>
        <v>23250</v>
      </c>
      <c r="H16" s="54">
        <f t="shared" ref="H16:H26" si="1">F16-G16</f>
        <v>131750</v>
      </c>
      <c r="I16" s="54">
        <v>0</v>
      </c>
      <c r="J16" s="17" t="s">
        <v>312</v>
      </c>
      <c r="K16" s="17">
        <v>2023</v>
      </c>
      <c r="L16" s="17">
        <v>2024</v>
      </c>
      <c r="M16" s="29" t="s">
        <v>378</v>
      </c>
      <c r="N16" s="22" t="s">
        <v>107</v>
      </c>
    </row>
    <row r="17" spans="1:15" s="90" customFormat="1" ht="61.2" x14ac:dyDescent="0.3">
      <c r="A17" s="78">
        <v>13</v>
      </c>
      <c r="B17" s="27" t="s">
        <v>392</v>
      </c>
      <c r="C17" s="16" t="s">
        <v>60</v>
      </c>
      <c r="D17" s="27" t="s">
        <v>24</v>
      </c>
      <c r="E17" s="27"/>
      <c r="F17" s="85">
        <v>210000</v>
      </c>
      <c r="G17" s="54">
        <f t="shared" si="0"/>
        <v>31500</v>
      </c>
      <c r="H17" s="85">
        <f t="shared" si="1"/>
        <v>178500</v>
      </c>
      <c r="I17" s="54">
        <v>0</v>
      </c>
      <c r="J17" s="27" t="s">
        <v>408</v>
      </c>
      <c r="K17" s="27">
        <v>2024</v>
      </c>
      <c r="L17" s="27">
        <v>2024</v>
      </c>
      <c r="M17" s="27" t="s">
        <v>378</v>
      </c>
      <c r="N17" s="22" t="s">
        <v>107</v>
      </c>
    </row>
    <row r="18" spans="1:15" s="90" customFormat="1" ht="61.2" x14ac:dyDescent="0.3">
      <c r="A18" s="78">
        <v>14</v>
      </c>
      <c r="B18" s="27" t="s">
        <v>393</v>
      </c>
      <c r="C18" s="16" t="s">
        <v>60</v>
      </c>
      <c r="D18" s="27" t="s">
        <v>24</v>
      </c>
      <c r="E18" s="27"/>
      <c r="F18" s="85">
        <v>270000</v>
      </c>
      <c r="G18" s="54">
        <f t="shared" si="0"/>
        <v>40500</v>
      </c>
      <c r="H18" s="85">
        <f t="shared" si="1"/>
        <v>229500</v>
      </c>
      <c r="I18" s="54">
        <v>0</v>
      </c>
      <c r="J18" s="27" t="s">
        <v>410</v>
      </c>
      <c r="K18" s="27">
        <v>2024</v>
      </c>
      <c r="L18" s="27">
        <v>2024</v>
      </c>
      <c r="M18" s="27" t="s">
        <v>378</v>
      </c>
      <c r="N18" s="22" t="s">
        <v>107</v>
      </c>
    </row>
    <row r="19" spans="1:15" s="90" customFormat="1" ht="66" x14ac:dyDescent="0.3">
      <c r="A19" s="78">
        <v>15</v>
      </c>
      <c r="B19" s="27" t="s">
        <v>407</v>
      </c>
      <c r="C19" s="16" t="s">
        <v>60</v>
      </c>
      <c r="D19" s="27" t="s">
        <v>24</v>
      </c>
      <c r="E19" s="27"/>
      <c r="F19" s="85">
        <v>170000</v>
      </c>
      <c r="G19" s="54">
        <f t="shared" si="0"/>
        <v>25500</v>
      </c>
      <c r="H19" s="85">
        <f t="shared" si="1"/>
        <v>144500</v>
      </c>
      <c r="I19" s="54">
        <v>0</v>
      </c>
      <c r="J19" s="27" t="s">
        <v>409</v>
      </c>
      <c r="K19" s="27">
        <v>2024</v>
      </c>
      <c r="L19" s="27">
        <v>2024</v>
      </c>
      <c r="M19" s="27" t="s">
        <v>378</v>
      </c>
      <c r="N19" s="22" t="s">
        <v>107</v>
      </c>
    </row>
    <row r="20" spans="1:15" s="90" customFormat="1" ht="61.2" x14ac:dyDescent="0.3">
      <c r="A20" s="78">
        <v>16</v>
      </c>
      <c r="B20" s="27" t="s">
        <v>328</v>
      </c>
      <c r="C20" s="16" t="s">
        <v>60</v>
      </c>
      <c r="D20" s="27" t="s">
        <v>24</v>
      </c>
      <c r="E20" s="27"/>
      <c r="F20" s="85">
        <v>202000</v>
      </c>
      <c r="G20" s="54">
        <f t="shared" si="0"/>
        <v>30300</v>
      </c>
      <c r="H20" s="85">
        <f t="shared" si="1"/>
        <v>171700</v>
      </c>
      <c r="I20" s="54">
        <v>0</v>
      </c>
      <c r="J20" s="27" t="s">
        <v>329</v>
      </c>
      <c r="K20" s="27">
        <v>2023</v>
      </c>
      <c r="L20" s="27">
        <v>2024</v>
      </c>
      <c r="M20" s="29" t="s">
        <v>378</v>
      </c>
      <c r="N20" s="22" t="s">
        <v>107</v>
      </c>
    </row>
    <row r="21" spans="1:15" s="90" customFormat="1" ht="61.2" x14ac:dyDescent="0.3">
      <c r="A21" s="78">
        <v>17</v>
      </c>
      <c r="B21" s="27" t="s">
        <v>330</v>
      </c>
      <c r="C21" s="16" t="s">
        <v>60</v>
      </c>
      <c r="D21" s="27" t="s">
        <v>24</v>
      </c>
      <c r="E21" s="27"/>
      <c r="F21" s="85">
        <v>106400</v>
      </c>
      <c r="G21" s="54">
        <f t="shared" si="0"/>
        <v>15960</v>
      </c>
      <c r="H21" s="85">
        <f t="shared" si="1"/>
        <v>90440</v>
      </c>
      <c r="I21" s="54">
        <v>0</v>
      </c>
      <c r="J21" s="27" t="s">
        <v>331</v>
      </c>
      <c r="K21" s="27">
        <v>2023</v>
      </c>
      <c r="L21" s="27">
        <v>2024</v>
      </c>
      <c r="M21" s="29" t="s">
        <v>378</v>
      </c>
      <c r="N21" s="22" t="s">
        <v>107</v>
      </c>
    </row>
    <row r="22" spans="1:15" s="90" customFormat="1" ht="66" x14ac:dyDescent="0.3">
      <c r="A22" s="78">
        <v>18</v>
      </c>
      <c r="B22" s="27" t="s">
        <v>332</v>
      </c>
      <c r="C22" s="16" t="s">
        <v>60</v>
      </c>
      <c r="D22" s="27" t="s">
        <v>24</v>
      </c>
      <c r="E22" s="27"/>
      <c r="F22" s="85">
        <v>136680</v>
      </c>
      <c r="G22" s="54">
        <f t="shared" si="0"/>
        <v>20502</v>
      </c>
      <c r="H22" s="85">
        <f t="shared" si="1"/>
        <v>116178</v>
      </c>
      <c r="I22" s="54">
        <v>0</v>
      </c>
      <c r="J22" s="27" t="s">
        <v>343</v>
      </c>
      <c r="K22" s="27">
        <v>2023</v>
      </c>
      <c r="L22" s="27">
        <v>2024</v>
      </c>
      <c r="M22" s="29" t="s">
        <v>378</v>
      </c>
      <c r="N22" s="22" t="s">
        <v>107</v>
      </c>
    </row>
    <row r="23" spans="1:15" ht="61.2" x14ac:dyDescent="0.3">
      <c r="A23" s="78">
        <v>19</v>
      </c>
      <c r="B23" s="17" t="s">
        <v>307</v>
      </c>
      <c r="C23" s="16" t="s">
        <v>60</v>
      </c>
      <c r="D23" s="27" t="s">
        <v>24</v>
      </c>
      <c r="E23" s="17"/>
      <c r="F23" s="55">
        <v>146000</v>
      </c>
      <c r="G23" s="54">
        <f t="shared" si="0"/>
        <v>21900</v>
      </c>
      <c r="H23" s="85">
        <f t="shared" si="1"/>
        <v>124100</v>
      </c>
      <c r="I23" s="54">
        <v>0</v>
      </c>
      <c r="J23" s="17" t="s">
        <v>310</v>
      </c>
      <c r="K23" s="97">
        <v>2023</v>
      </c>
      <c r="L23" s="17">
        <v>2024</v>
      </c>
      <c r="M23" s="29" t="s">
        <v>378</v>
      </c>
      <c r="N23" s="22" t="s">
        <v>107</v>
      </c>
    </row>
    <row r="24" spans="1:15" ht="61.2" x14ac:dyDescent="0.3">
      <c r="A24" s="78">
        <v>20</v>
      </c>
      <c r="B24" s="17" t="s">
        <v>308</v>
      </c>
      <c r="C24" s="16" t="s">
        <v>60</v>
      </c>
      <c r="D24" s="27" t="s">
        <v>24</v>
      </c>
      <c r="E24" s="17"/>
      <c r="F24" s="55">
        <v>60000</v>
      </c>
      <c r="G24" s="54">
        <f t="shared" si="0"/>
        <v>9000</v>
      </c>
      <c r="H24" s="85">
        <f t="shared" si="1"/>
        <v>51000</v>
      </c>
      <c r="I24" s="54">
        <v>0</v>
      </c>
      <c r="J24" s="17" t="s">
        <v>309</v>
      </c>
      <c r="K24" s="97">
        <v>2023</v>
      </c>
      <c r="L24" s="17">
        <v>2024</v>
      </c>
      <c r="M24" s="29" t="s">
        <v>378</v>
      </c>
      <c r="N24" s="22" t="s">
        <v>107</v>
      </c>
    </row>
    <row r="25" spans="1:15" ht="66" x14ac:dyDescent="0.3">
      <c r="A25" s="78">
        <v>21</v>
      </c>
      <c r="B25" s="17" t="s">
        <v>241</v>
      </c>
      <c r="C25" s="16" t="s">
        <v>60</v>
      </c>
      <c r="D25" s="27" t="s">
        <v>24</v>
      </c>
      <c r="E25" s="17"/>
      <c r="F25" s="54">
        <v>157000</v>
      </c>
      <c r="G25" s="54">
        <f t="shared" si="0"/>
        <v>23550</v>
      </c>
      <c r="H25" s="85">
        <f t="shared" si="1"/>
        <v>133450</v>
      </c>
      <c r="I25" s="54">
        <v>0</v>
      </c>
      <c r="J25" s="17" t="s">
        <v>262</v>
      </c>
      <c r="K25" s="17">
        <v>2023</v>
      </c>
      <c r="L25" s="17">
        <v>2024</v>
      </c>
      <c r="M25" s="29" t="s">
        <v>378</v>
      </c>
      <c r="N25" s="22" t="s">
        <v>107</v>
      </c>
    </row>
    <row r="26" spans="1:15" ht="61.2" x14ac:dyDescent="0.3">
      <c r="A26" s="78">
        <v>22</v>
      </c>
      <c r="B26" s="17" t="s">
        <v>242</v>
      </c>
      <c r="C26" s="16" t="s">
        <v>60</v>
      </c>
      <c r="D26" s="27" t="s">
        <v>24</v>
      </c>
      <c r="E26" s="61"/>
      <c r="F26" s="55">
        <v>150000</v>
      </c>
      <c r="G26" s="54">
        <f t="shared" si="0"/>
        <v>22500</v>
      </c>
      <c r="H26" s="85">
        <f t="shared" si="1"/>
        <v>127500</v>
      </c>
      <c r="I26" s="48">
        <v>0</v>
      </c>
      <c r="J26" s="17" t="s">
        <v>263</v>
      </c>
      <c r="K26" s="97">
        <v>2023</v>
      </c>
      <c r="L26" s="97">
        <v>2024</v>
      </c>
      <c r="M26" s="29" t="s">
        <v>378</v>
      </c>
      <c r="N26" s="22" t="s">
        <v>107</v>
      </c>
      <c r="O26" s="45"/>
    </row>
    <row r="27" spans="1:15" s="136" customFormat="1" ht="52.8" x14ac:dyDescent="0.3">
      <c r="A27" s="130">
        <v>23</v>
      </c>
      <c r="B27" s="124" t="s">
        <v>440</v>
      </c>
      <c r="C27" s="131" t="s">
        <v>60</v>
      </c>
      <c r="D27" s="129" t="s">
        <v>24</v>
      </c>
      <c r="E27" s="129"/>
      <c r="F27" s="128">
        <v>56132.98</v>
      </c>
      <c r="G27" s="128">
        <v>56132.98</v>
      </c>
      <c r="H27" s="128">
        <v>0</v>
      </c>
      <c r="I27" s="128">
        <v>0</v>
      </c>
      <c r="J27" s="129" t="s">
        <v>430</v>
      </c>
      <c r="K27" s="129">
        <v>2022</v>
      </c>
      <c r="L27" s="129">
        <v>2023</v>
      </c>
      <c r="M27" s="129" t="s">
        <v>378</v>
      </c>
      <c r="N27" s="133"/>
    </row>
    <row r="28" spans="1:15" s="90" customFormat="1" ht="61.2" x14ac:dyDescent="0.3">
      <c r="A28" s="78">
        <v>24</v>
      </c>
      <c r="B28" s="27" t="s">
        <v>357</v>
      </c>
      <c r="C28" s="16" t="s">
        <v>60</v>
      </c>
      <c r="D28" s="27" t="s">
        <v>24</v>
      </c>
      <c r="E28" s="27"/>
      <c r="F28" s="85">
        <v>92800</v>
      </c>
      <c r="G28" s="54">
        <f t="shared" ref="G28:G35" si="2">F28*0.15</f>
        <v>13920</v>
      </c>
      <c r="H28" s="85">
        <f t="shared" ref="H28:H35" si="3">F28-G28</f>
        <v>78880</v>
      </c>
      <c r="I28" s="54">
        <v>0</v>
      </c>
      <c r="J28" s="27" t="s">
        <v>358</v>
      </c>
      <c r="K28" s="27">
        <v>2023</v>
      </c>
      <c r="L28" s="27">
        <v>2024</v>
      </c>
      <c r="M28" s="29" t="s">
        <v>378</v>
      </c>
      <c r="N28" s="22" t="s">
        <v>107</v>
      </c>
    </row>
    <row r="29" spans="1:15" s="90" customFormat="1" ht="61.2" x14ac:dyDescent="0.3">
      <c r="A29" s="78">
        <v>25</v>
      </c>
      <c r="B29" s="27" t="s">
        <v>314</v>
      </c>
      <c r="C29" s="16" t="s">
        <v>60</v>
      </c>
      <c r="D29" s="27" t="s">
        <v>24</v>
      </c>
      <c r="E29" s="27"/>
      <c r="F29" s="85">
        <v>50000</v>
      </c>
      <c r="G29" s="54">
        <f t="shared" si="2"/>
        <v>7500</v>
      </c>
      <c r="H29" s="85">
        <f t="shared" si="3"/>
        <v>42500</v>
      </c>
      <c r="I29" s="54">
        <v>0</v>
      </c>
      <c r="J29" s="27" t="s">
        <v>316</v>
      </c>
      <c r="K29" s="27">
        <v>2023</v>
      </c>
      <c r="L29" s="27">
        <v>2024</v>
      </c>
      <c r="M29" s="29" t="s">
        <v>378</v>
      </c>
      <c r="N29" s="22" t="s">
        <v>107</v>
      </c>
    </row>
    <row r="30" spans="1:15" s="90" customFormat="1" ht="61.2" x14ac:dyDescent="0.3">
      <c r="A30" s="78">
        <v>26</v>
      </c>
      <c r="B30" s="27" t="s">
        <v>315</v>
      </c>
      <c r="C30" s="16" t="s">
        <v>60</v>
      </c>
      <c r="D30" s="27" t="s">
        <v>24</v>
      </c>
      <c r="E30" s="27"/>
      <c r="F30" s="85">
        <v>60000</v>
      </c>
      <c r="G30" s="54">
        <f t="shared" si="2"/>
        <v>9000</v>
      </c>
      <c r="H30" s="85">
        <f t="shared" si="3"/>
        <v>51000</v>
      </c>
      <c r="I30" s="54">
        <v>0</v>
      </c>
      <c r="J30" s="27" t="s">
        <v>317</v>
      </c>
      <c r="K30" s="27">
        <v>2023</v>
      </c>
      <c r="L30" s="27">
        <v>2024</v>
      </c>
      <c r="M30" s="29" t="s">
        <v>378</v>
      </c>
      <c r="N30" s="22" t="s">
        <v>107</v>
      </c>
    </row>
    <row r="31" spans="1:15" s="90" customFormat="1" ht="61.2" x14ac:dyDescent="0.3">
      <c r="A31" s="78">
        <v>27</v>
      </c>
      <c r="B31" s="27" t="s">
        <v>318</v>
      </c>
      <c r="C31" s="16" t="s">
        <v>60</v>
      </c>
      <c r="D31" s="27" t="s">
        <v>24</v>
      </c>
      <c r="E31" s="27"/>
      <c r="F31" s="85">
        <v>75000</v>
      </c>
      <c r="G31" s="54">
        <f t="shared" si="2"/>
        <v>11250</v>
      </c>
      <c r="H31" s="85">
        <f t="shared" si="3"/>
        <v>63750</v>
      </c>
      <c r="I31" s="54">
        <v>0</v>
      </c>
      <c r="J31" s="27" t="s">
        <v>319</v>
      </c>
      <c r="K31" s="27">
        <v>2023</v>
      </c>
      <c r="L31" s="27">
        <v>2024</v>
      </c>
      <c r="M31" s="29" t="s">
        <v>378</v>
      </c>
      <c r="N31" s="22" t="s">
        <v>107</v>
      </c>
    </row>
    <row r="32" spans="1:15" ht="79.2" x14ac:dyDescent="0.3">
      <c r="A32" s="78">
        <v>28</v>
      </c>
      <c r="B32" s="17" t="s">
        <v>313</v>
      </c>
      <c r="C32" s="16" t="s">
        <v>60</v>
      </c>
      <c r="D32" s="27" t="s">
        <v>24</v>
      </c>
      <c r="E32" s="17"/>
      <c r="F32" s="54">
        <v>120000</v>
      </c>
      <c r="G32" s="54">
        <f t="shared" si="2"/>
        <v>18000</v>
      </c>
      <c r="H32" s="85">
        <f t="shared" si="3"/>
        <v>102000</v>
      </c>
      <c r="I32" s="54">
        <v>0</v>
      </c>
      <c r="J32" s="27" t="s">
        <v>290</v>
      </c>
      <c r="K32" s="17">
        <v>2023</v>
      </c>
      <c r="L32" s="17">
        <v>2024</v>
      </c>
      <c r="M32" s="29" t="s">
        <v>378</v>
      </c>
      <c r="N32" s="22" t="s">
        <v>107</v>
      </c>
    </row>
    <row r="33" spans="1:14" s="90" customFormat="1" ht="66" x14ac:dyDescent="0.3">
      <c r="A33" s="78">
        <v>29</v>
      </c>
      <c r="B33" s="27" t="s">
        <v>333</v>
      </c>
      <c r="C33" s="16" t="s">
        <v>60</v>
      </c>
      <c r="D33" s="27" t="s">
        <v>24</v>
      </c>
      <c r="E33" s="27"/>
      <c r="F33" s="85">
        <v>114400</v>
      </c>
      <c r="G33" s="54">
        <f t="shared" si="2"/>
        <v>17160</v>
      </c>
      <c r="H33" s="85">
        <f t="shared" si="3"/>
        <v>97240</v>
      </c>
      <c r="I33" s="54">
        <v>0</v>
      </c>
      <c r="J33" s="27" t="s">
        <v>334</v>
      </c>
      <c r="K33" s="27">
        <v>2023</v>
      </c>
      <c r="L33" s="27">
        <v>2024</v>
      </c>
      <c r="M33" s="29" t="s">
        <v>378</v>
      </c>
      <c r="N33" s="22" t="s">
        <v>107</v>
      </c>
    </row>
    <row r="34" spans="1:14" s="90" customFormat="1" ht="79.2" x14ac:dyDescent="0.3">
      <c r="A34" s="78">
        <v>30</v>
      </c>
      <c r="B34" s="7" t="s">
        <v>264</v>
      </c>
      <c r="C34" s="16" t="s">
        <v>60</v>
      </c>
      <c r="D34" s="27" t="s">
        <v>24</v>
      </c>
      <c r="E34" s="27"/>
      <c r="F34" s="85">
        <v>250000</v>
      </c>
      <c r="G34" s="54">
        <f t="shared" si="2"/>
        <v>37500</v>
      </c>
      <c r="H34" s="85">
        <f t="shared" si="3"/>
        <v>212500</v>
      </c>
      <c r="I34" s="54">
        <v>0</v>
      </c>
      <c r="J34" s="17" t="s">
        <v>265</v>
      </c>
      <c r="K34" s="27">
        <v>2022</v>
      </c>
      <c r="L34" s="27">
        <v>2023</v>
      </c>
      <c r="M34" s="27" t="s">
        <v>378</v>
      </c>
      <c r="N34" s="22" t="s">
        <v>107</v>
      </c>
    </row>
    <row r="35" spans="1:14" s="90" customFormat="1" ht="66" x14ac:dyDescent="0.3">
      <c r="A35" s="78">
        <v>31</v>
      </c>
      <c r="B35" s="7" t="s">
        <v>266</v>
      </c>
      <c r="C35" s="16" t="s">
        <v>60</v>
      </c>
      <c r="D35" s="27" t="s">
        <v>24</v>
      </c>
      <c r="E35" s="27"/>
      <c r="F35" s="85">
        <v>224000</v>
      </c>
      <c r="G35" s="54">
        <f t="shared" si="2"/>
        <v>33600</v>
      </c>
      <c r="H35" s="85">
        <f t="shared" si="3"/>
        <v>190400</v>
      </c>
      <c r="I35" s="54">
        <v>0</v>
      </c>
      <c r="J35" s="3" t="s">
        <v>344</v>
      </c>
      <c r="K35" s="17">
        <v>2023</v>
      </c>
      <c r="L35" s="27">
        <v>2024</v>
      </c>
      <c r="M35" s="27" t="s">
        <v>378</v>
      </c>
      <c r="N35" s="22" t="s">
        <v>107</v>
      </c>
    </row>
    <row r="36" spans="1:14" s="136" customFormat="1" ht="52.8" x14ac:dyDescent="0.3">
      <c r="A36" s="130">
        <v>32</v>
      </c>
      <c r="B36" s="137" t="s">
        <v>439</v>
      </c>
      <c r="C36" s="131" t="s">
        <v>60</v>
      </c>
      <c r="D36" s="129" t="s">
        <v>24</v>
      </c>
      <c r="E36" s="129"/>
      <c r="F36" s="138">
        <v>53936.160000000003</v>
      </c>
      <c r="G36" s="138">
        <v>53936.160000000003</v>
      </c>
      <c r="H36" s="128">
        <v>0</v>
      </c>
      <c r="I36" s="128">
        <v>0</v>
      </c>
      <c r="J36" s="129" t="s">
        <v>431</v>
      </c>
      <c r="K36" s="129">
        <v>2023</v>
      </c>
      <c r="L36" s="129">
        <v>2023</v>
      </c>
      <c r="M36" s="129" t="s">
        <v>378</v>
      </c>
      <c r="N36" s="133"/>
    </row>
    <row r="37" spans="1:14" s="90" customFormat="1" ht="61.2" x14ac:dyDescent="0.3">
      <c r="A37" s="78">
        <v>33</v>
      </c>
      <c r="B37" s="7" t="s">
        <v>398</v>
      </c>
      <c r="C37" s="16" t="s">
        <v>60</v>
      </c>
      <c r="D37" s="27" t="s">
        <v>24</v>
      </c>
      <c r="E37" s="27"/>
      <c r="F37" s="85">
        <v>147000</v>
      </c>
      <c r="G37" s="54">
        <f t="shared" ref="G37:G59" si="4">F37*0.15</f>
        <v>22050</v>
      </c>
      <c r="H37" s="85">
        <f t="shared" ref="H37:H59" si="5">F37-G37</f>
        <v>124950</v>
      </c>
      <c r="I37" s="54">
        <v>0</v>
      </c>
      <c r="J37" s="3" t="s">
        <v>399</v>
      </c>
      <c r="K37" s="27">
        <v>2024</v>
      </c>
      <c r="L37" s="27">
        <v>2024</v>
      </c>
      <c r="M37" s="27" t="s">
        <v>378</v>
      </c>
      <c r="N37" s="22" t="s">
        <v>107</v>
      </c>
    </row>
    <row r="38" spans="1:14" s="90" customFormat="1" ht="61.2" x14ac:dyDescent="0.3">
      <c r="A38" s="78">
        <v>34</v>
      </c>
      <c r="B38" s="7" t="s">
        <v>400</v>
      </c>
      <c r="C38" s="16" t="s">
        <v>60</v>
      </c>
      <c r="D38" s="27" t="s">
        <v>24</v>
      </c>
      <c r="E38" s="27"/>
      <c r="F38" s="85">
        <v>492000</v>
      </c>
      <c r="G38" s="54">
        <f t="shared" si="4"/>
        <v>73800</v>
      </c>
      <c r="H38" s="85">
        <f t="shared" si="5"/>
        <v>418200</v>
      </c>
      <c r="I38" s="54">
        <v>0</v>
      </c>
      <c r="J38" s="3" t="s">
        <v>401</v>
      </c>
      <c r="K38" s="27">
        <v>2024</v>
      </c>
      <c r="L38" s="27">
        <v>2024</v>
      </c>
      <c r="M38" s="27" t="s">
        <v>378</v>
      </c>
      <c r="N38" s="22" t="s">
        <v>107</v>
      </c>
    </row>
    <row r="39" spans="1:14" s="90" customFormat="1" ht="61.2" x14ac:dyDescent="0.3">
      <c r="A39" s="78">
        <v>35</v>
      </c>
      <c r="B39" s="3" t="s">
        <v>243</v>
      </c>
      <c r="C39" s="16" t="s">
        <v>60</v>
      </c>
      <c r="D39" s="27" t="s">
        <v>24</v>
      </c>
      <c r="E39" s="27"/>
      <c r="F39" s="85">
        <v>118000</v>
      </c>
      <c r="G39" s="54">
        <f t="shared" si="4"/>
        <v>17700</v>
      </c>
      <c r="H39" s="85">
        <f t="shared" si="5"/>
        <v>100300</v>
      </c>
      <c r="I39" s="54">
        <v>0</v>
      </c>
      <c r="J39" s="3" t="s">
        <v>267</v>
      </c>
      <c r="K39" s="17">
        <v>2024</v>
      </c>
      <c r="L39" s="17">
        <v>2024</v>
      </c>
      <c r="M39" s="29" t="s">
        <v>378</v>
      </c>
      <c r="N39" s="22" t="s">
        <v>107</v>
      </c>
    </row>
    <row r="40" spans="1:14" s="90" customFormat="1" ht="61.2" x14ac:dyDescent="0.3">
      <c r="A40" s="78">
        <v>36</v>
      </c>
      <c r="B40" s="3" t="s">
        <v>335</v>
      </c>
      <c r="C40" s="16" t="s">
        <v>60</v>
      </c>
      <c r="D40" s="27" t="s">
        <v>24</v>
      </c>
      <c r="E40" s="27"/>
      <c r="F40" s="85">
        <v>114000</v>
      </c>
      <c r="G40" s="54">
        <f t="shared" si="4"/>
        <v>17100</v>
      </c>
      <c r="H40" s="85">
        <f t="shared" si="5"/>
        <v>96900</v>
      </c>
      <c r="I40" s="54">
        <v>0</v>
      </c>
      <c r="J40" s="3" t="s">
        <v>337</v>
      </c>
      <c r="K40" s="17">
        <v>2023</v>
      </c>
      <c r="L40" s="17">
        <v>2024</v>
      </c>
      <c r="M40" s="29" t="s">
        <v>378</v>
      </c>
      <c r="N40" s="22" t="s">
        <v>107</v>
      </c>
    </row>
    <row r="41" spans="1:14" s="90" customFormat="1" ht="61.2" x14ac:dyDescent="0.3">
      <c r="A41" s="78">
        <v>37</v>
      </c>
      <c r="B41" s="3" t="s">
        <v>336</v>
      </c>
      <c r="C41" s="16" t="s">
        <v>60</v>
      </c>
      <c r="D41" s="27" t="s">
        <v>24</v>
      </c>
      <c r="E41" s="27"/>
      <c r="F41" s="85">
        <v>116800</v>
      </c>
      <c r="G41" s="54">
        <f t="shared" si="4"/>
        <v>17520</v>
      </c>
      <c r="H41" s="85">
        <f t="shared" si="5"/>
        <v>99280</v>
      </c>
      <c r="I41" s="54">
        <v>0</v>
      </c>
      <c r="J41" s="3" t="s">
        <v>338</v>
      </c>
      <c r="K41" s="17">
        <v>2023</v>
      </c>
      <c r="L41" s="17">
        <v>2024</v>
      </c>
      <c r="M41" s="29" t="s">
        <v>378</v>
      </c>
      <c r="N41" s="22" t="s">
        <v>107</v>
      </c>
    </row>
    <row r="42" spans="1:14" s="90" customFormat="1" ht="61.2" x14ac:dyDescent="0.3">
      <c r="A42" s="78">
        <v>38</v>
      </c>
      <c r="B42" s="3" t="s">
        <v>347</v>
      </c>
      <c r="C42" s="16" t="s">
        <v>60</v>
      </c>
      <c r="D42" s="27" t="s">
        <v>24</v>
      </c>
      <c r="E42" s="27"/>
      <c r="F42" s="85">
        <v>72000</v>
      </c>
      <c r="G42" s="54">
        <f t="shared" si="4"/>
        <v>10800</v>
      </c>
      <c r="H42" s="85">
        <f t="shared" si="5"/>
        <v>61200</v>
      </c>
      <c r="I42" s="54">
        <v>0</v>
      </c>
      <c r="J42" s="3" t="s">
        <v>348</v>
      </c>
      <c r="K42" s="17">
        <v>2023</v>
      </c>
      <c r="L42" s="17">
        <v>2024</v>
      </c>
      <c r="M42" s="29" t="s">
        <v>378</v>
      </c>
      <c r="N42" s="22" t="s">
        <v>107</v>
      </c>
    </row>
    <row r="43" spans="1:14" s="90" customFormat="1" ht="61.2" x14ac:dyDescent="0.3">
      <c r="A43" s="78">
        <v>39</v>
      </c>
      <c r="B43" s="3" t="s">
        <v>345</v>
      </c>
      <c r="C43" s="16" t="s">
        <v>60</v>
      </c>
      <c r="D43" s="27" t="s">
        <v>24</v>
      </c>
      <c r="E43" s="27"/>
      <c r="F43" s="85">
        <v>60000</v>
      </c>
      <c r="G43" s="54">
        <f t="shared" si="4"/>
        <v>9000</v>
      </c>
      <c r="H43" s="85">
        <f t="shared" si="5"/>
        <v>51000</v>
      </c>
      <c r="I43" s="54">
        <v>0</v>
      </c>
      <c r="J43" s="3" t="s">
        <v>346</v>
      </c>
      <c r="K43" s="17">
        <v>2023</v>
      </c>
      <c r="L43" s="17">
        <v>2024</v>
      </c>
      <c r="M43" s="29" t="s">
        <v>378</v>
      </c>
      <c r="N43" s="22" t="s">
        <v>107</v>
      </c>
    </row>
    <row r="44" spans="1:14" s="90" customFormat="1" ht="61.2" x14ac:dyDescent="0.3">
      <c r="A44" s="78">
        <v>40</v>
      </c>
      <c r="B44" s="3" t="s">
        <v>391</v>
      </c>
      <c r="C44" s="16" t="s">
        <v>60</v>
      </c>
      <c r="D44" s="27" t="s">
        <v>24</v>
      </c>
      <c r="E44" s="27"/>
      <c r="F44" s="85">
        <v>200000</v>
      </c>
      <c r="G44" s="54">
        <f t="shared" si="4"/>
        <v>30000</v>
      </c>
      <c r="H44" s="85">
        <f t="shared" si="5"/>
        <v>170000</v>
      </c>
      <c r="I44" s="54">
        <v>0</v>
      </c>
      <c r="J44" s="3" t="s">
        <v>406</v>
      </c>
      <c r="K44" s="17">
        <v>2024</v>
      </c>
      <c r="L44" s="17">
        <v>2024</v>
      </c>
      <c r="M44" s="27" t="s">
        <v>378</v>
      </c>
      <c r="N44" s="22" t="s">
        <v>107</v>
      </c>
    </row>
    <row r="45" spans="1:14" s="90" customFormat="1" ht="61.2" x14ac:dyDescent="0.3">
      <c r="A45" s="78">
        <v>41</v>
      </c>
      <c r="B45" s="3" t="s">
        <v>349</v>
      </c>
      <c r="C45" s="16" t="s">
        <v>60</v>
      </c>
      <c r="D45" s="27" t="s">
        <v>24</v>
      </c>
      <c r="E45" s="27"/>
      <c r="F45" s="85">
        <v>59400</v>
      </c>
      <c r="G45" s="54">
        <f t="shared" si="4"/>
        <v>8910</v>
      </c>
      <c r="H45" s="85">
        <f t="shared" si="5"/>
        <v>50490</v>
      </c>
      <c r="I45" s="54">
        <v>0</v>
      </c>
      <c r="J45" s="3" t="s">
        <v>351</v>
      </c>
      <c r="K45" s="17">
        <v>2023</v>
      </c>
      <c r="L45" s="17">
        <v>2024</v>
      </c>
      <c r="M45" s="29" t="s">
        <v>378</v>
      </c>
      <c r="N45" s="22" t="s">
        <v>107</v>
      </c>
    </row>
    <row r="46" spans="1:14" s="90" customFormat="1" ht="61.2" x14ac:dyDescent="0.3">
      <c r="A46" s="78">
        <v>42</v>
      </c>
      <c r="B46" s="3" t="s">
        <v>350</v>
      </c>
      <c r="C46" s="16" t="s">
        <v>60</v>
      </c>
      <c r="D46" s="27" t="s">
        <v>24</v>
      </c>
      <c r="E46" s="27"/>
      <c r="F46" s="85">
        <v>81600</v>
      </c>
      <c r="G46" s="54">
        <f t="shared" si="4"/>
        <v>12240</v>
      </c>
      <c r="H46" s="85">
        <f t="shared" si="5"/>
        <v>69360</v>
      </c>
      <c r="I46" s="54">
        <v>0</v>
      </c>
      <c r="J46" s="3" t="s">
        <v>352</v>
      </c>
      <c r="K46" s="17">
        <v>2023</v>
      </c>
      <c r="L46" s="17">
        <v>2024</v>
      </c>
      <c r="M46" s="29" t="s">
        <v>378</v>
      </c>
      <c r="N46" s="22" t="s">
        <v>107</v>
      </c>
    </row>
    <row r="47" spans="1:14" s="90" customFormat="1" ht="61.2" x14ac:dyDescent="0.3">
      <c r="A47" s="78">
        <v>43</v>
      </c>
      <c r="B47" s="3" t="s">
        <v>244</v>
      </c>
      <c r="C47" s="16" t="s">
        <v>60</v>
      </c>
      <c r="D47" s="27" t="s">
        <v>24</v>
      </c>
      <c r="E47" s="27"/>
      <c r="F47" s="85">
        <v>92800</v>
      </c>
      <c r="G47" s="54">
        <f t="shared" si="4"/>
        <v>13920</v>
      </c>
      <c r="H47" s="85">
        <f t="shared" si="5"/>
        <v>78880</v>
      </c>
      <c r="I47" s="54">
        <v>0</v>
      </c>
      <c r="J47" s="27" t="s">
        <v>236</v>
      </c>
      <c r="K47" s="17">
        <v>2023</v>
      </c>
      <c r="L47" s="17">
        <v>2024</v>
      </c>
      <c r="M47" s="29" t="s">
        <v>378</v>
      </c>
      <c r="N47" s="22" t="s">
        <v>107</v>
      </c>
    </row>
    <row r="48" spans="1:14" s="90" customFormat="1" ht="61.2" x14ac:dyDescent="0.3">
      <c r="A48" s="78">
        <v>44</v>
      </c>
      <c r="B48" s="3" t="s">
        <v>339</v>
      </c>
      <c r="C48" s="16" t="s">
        <v>60</v>
      </c>
      <c r="D48" s="27" t="s">
        <v>24</v>
      </c>
      <c r="E48" s="27"/>
      <c r="F48" s="85">
        <v>52800</v>
      </c>
      <c r="G48" s="54">
        <f t="shared" si="4"/>
        <v>7920</v>
      </c>
      <c r="H48" s="85">
        <f t="shared" si="5"/>
        <v>44880</v>
      </c>
      <c r="I48" s="54">
        <v>0</v>
      </c>
      <c r="J48" s="27" t="s">
        <v>340</v>
      </c>
      <c r="K48" s="17">
        <v>2023</v>
      </c>
      <c r="L48" s="17">
        <v>2024</v>
      </c>
      <c r="M48" s="29" t="s">
        <v>378</v>
      </c>
      <c r="N48" s="22" t="s">
        <v>107</v>
      </c>
    </row>
    <row r="49" spans="1:14" s="90" customFormat="1" ht="61.2" x14ac:dyDescent="0.3">
      <c r="A49" s="78">
        <v>45</v>
      </c>
      <c r="B49" s="3" t="s">
        <v>341</v>
      </c>
      <c r="C49" s="16" t="s">
        <v>60</v>
      </c>
      <c r="D49" s="27" t="s">
        <v>24</v>
      </c>
      <c r="E49" s="27"/>
      <c r="F49" s="85">
        <v>63600</v>
      </c>
      <c r="G49" s="54">
        <f t="shared" si="4"/>
        <v>9540</v>
      </c>
      <c r="H49" s="85">
        <f t="shared" si="5"/>
        <v>54060</v>
      </c>
      <c r="I49" s="54">
        <v>0</v>
      </c>
      <c r="J49" s="27" t="s">
        <v>342</v>
      </c>
      <c r="K49" s="17">
        <v>2023</v>
      </c>
      <c r="L49" s="17">
        <v>2024</v>
      </c>
      <c r="M49" s="29" t="s">
        <v>378</v>
      </c>
      <c r="N49" s="22" t="s">
        <v>107</v>
      </c>
    </row>
    <row r="50" spans="1:14" s="90" customFormat="1" ht="79.2" x14ac:dyDescent="0.3">
      <c r="A50" s="78">
        <v>46</v>
      </c>
      <c r="B50" s="3" t="s">
        <v>268</v>
      </c>
      <c r="C50" s="16" t="s">
        <v>60</v>
      </c>
      <c r="D50" s="27" t="s">
        <v>24</v>
      </c>
      <c r="E50" s="27"/>
      <c r="F50" s="85">
        <v>70000</v>
      </c>
      <c r="G50" s="54">
        <f t="shared" si="4"/>
        <v>10500</v>
      </c>
      <c r="H50" s="85">
        <f t="shared" si="5"/>
        <v>59500</v>
      </c>
      <c r="I50" s="54">
        <v>0</v>
      </c>
      <c r="J50" s="27" t="s">
        <v>359</v>
      </c>
      <c r="K50" s="17">
        <v>2023</v>
      </c>
      <c r="L50" s="17">
        <v>2024</v>
      </c>
      <c r="M50" s="29" t="s">
        <v>378</v>
      </c>
      <c r="N50" s="22" t="s">
        <v>107</v>
      </c>
    </row>
    <row r="51" spans="1:14" s="90" customFormat="1" ht="66" x14ac:dyDescent="0.3">
      <c r="A51" s="78">
        <v>47</v>
      </c>
      <c r="B51" s="3" t="s">
        <v>269</v>
      </c>
      <c r="C51" s="16" t="s">
        <v>60</v>
      </c>
      <c r="D51" s="27" t="s">
        <v>24</v>
      </c>
      <c r="E51" s="27"/>
      <c r="F51" s="85">
        <v>70000</v>
      </c>
      <c r="G51" s="54">
        <f t="shared" si="4"/>
        <v>10500</v>
      </c>
      <c r="H51" s="85">
        <f t="shared" si="5"/>
        <v>59500</v>
      </c>
      <c r="I51" s="54">
        <v>0</v>
      </c>
      <c r="J51" s="27" t="s">
        <v>359</v>
      </c>
      <c r="K51" s="17">
        <v>2023</v>
      </c>
      <c r="L51" s="17">
        <v>2024</v>
      </c>
      <c r="M51" s="29" t="s">
        <v>378</v>
      </c>
      <c r="N51" s="22" t="s">
        <v>107</v>
      </c>
    </row>
    <row r="52" spans="1:14" ht="66" x14ac:dyDescent="0.3">
      <c r="A52" s="78">
        <v>48</v>
      </c>
      <c r="B52" s="17" t="s">
        <v>240</v>
      </c>
      <c r="C52" s="16" t="s">
        <v>60</v>
      </c>
      <c r="D52" s="27" t="s">
        <v>24</v>
      </c>
      <c r="E52" s="60"/>
      <c r="F52" s="54">
        <v>190000</v>
      </c>
      <c r="G52" s="54">
        <f t="shared" si="4"/>
        <v>28500</v>
      </c>
      <c r="H52" s="85">
        <f t="shared" si="5"/>
        <v>161500</v>
      </c>
      <c r="I52" s="54">
        <v>0</v>
      </c>
      <c r="J52" s="17" t="s">
        <v>261</v>
      </c>
      <c r="K52" s="17">
        <v>2023</v>
      </c>
      <c r="L52" s="17">
        <v>2024</v>
      </c>
      <c r="M52" s="29" t="s">
        <v>378</v>
      </c>
      <c r="N52" s="22" t="s">
        <v>107</v>
      </c>
    </row>
    <row r="53" spans="1:14" ht="61.2" x14ac:dyDescent="0.3">
      <c r="A53" s="78">
        <v>49</v>
      </c>
      <c r="B53" s="17" t="s">
        <v>360</v>
      </c>
      <c r="C53" s="16" t="s">
        <v>60</v>
      </c>
      <c r="D53" s="27" t="s">
        <v>24</v>
      </c>
      <c r="E53" s="17"/>
      <c r="F53" s="54">
        <v>50000</v>
      </c>
      <c r="G53" s="54">
        <f t="shared" si="4"/>
        <v>7500</v>
      </c>
      <c r="H53" s="85">
        <f t="shared" si="5"/>
        <v>42500</v>
      </c>
      <c r="I53" s="54">
        <v>0</v>
      </c>
      <c r="J53" s="17" t="s">
        <v>361</v>
      </c>
      <c r="K53" s="17">
        <v>2023</v>
      </c>
      <c r="L53" s="17">
        <v>2024</v>
      </c>
      <c r="M53" s="29" t="s">
        <v>378</v>
      </c>
      <c r="N53" s="22" t="s">
        <v>107</v>
      </c>
    </row>
    <row r="54" spans="1:14" s="90" customFormat="1" ht="66" x14ac:dyDescent="0.3">
      <c r="A54" s="78">
        <v>50</v>
      </c>
      <c r="B54" s="7" t="s">
        <v>295</v>
      </c>
      <c r="C54" s="16" t="s">
        <v>60</v>
      </c>
      <c r="D54" s="17" t="s">
        <v>24</v>
      </c>
      <c r="E54" s="17"/>
      <c r="F54" s="103">
        <v>300000</v>
      </c>
      <c r="G54" s="54">
        <f t="shared" si="4"/>
        <v>45000</v>
      </c>
      <c r="H54" s="85">
        <f t="shared" si="5"/>
        <v>255000</v>
      </c>
      <c r="I54" s="54">
        <v>0</v>
      </c>
      <c r="J54" s="17" t="s">
        <v>296</v>
      </c>
      <c r="K54" s="17">
        <v>2023</v>
      </c>
      <c r="L54" s="17">
        <v>2024</v>
      </c>
      <c r="M54" s="29" t="s">
        <v>378</v>
      </c>
      <c r="N54" s="22" t="s">
        <v>107</v>
      </c>
    </row>
    <row r="55" spans="1:14" s="90" customFormat="1" ht="66" x14ac:dyDescent="0.3">
      <c r="A55" s="78">
        <v>51</v>
      </c>
      <c r="B55" s="7" t="s">
        <v>394</v>
      </c>
      <c r="C55" s="16" t="s">
        <v>60</v>
      </c>
      <c r="D55" s="17" t="s">
        <v>24</v>
      </c>
      <c r="E55" s="17"/>
      <c r="F55" s="103">
        <v>120000</v>
      </c>
      <c r="G55" s="54">
        <f t="shared" si="4"/>
        <v>18000</v>
      </c>
      <c r="H55" s="85">
        <f t="shared" si="5"/>
        <v>102000</v>
      </c>
      <c r="I55" s="54">
        <v>0</v>
      </c>
      <c r="J55" s="17" t="s">
        <v>297</v>
      </c>
      <c r="K55" s="17">
        <v>2023</v>
      </c>
      <c r="L55" s="17">
        <v>2024</v>
      </c>
      <c r="M55" s="29" t="s">
        <v>378</v>
      </c>
      <c r="N55" s="22" t="s">
        <v>107</v>
      </c>
    </row>
    <row r="56" spans="1:14" s="90" customFormat="1" ht="66" x14ac:dyDescent="0.3">
      <c r="A56" s="78">
        <v>52</v>
      </c>
      <c r="B56" s="7" t="s">
        <v>395</v>
      </c>
      <c r="C56" s="16" t="s">
        <v>60</v>
      </c>
      <c r="D56" s="17" t="s">
        <v>24</v>
      </c>
      <c r="E56" s="17"/>
      <c r="F56" s="103">
        <v>200000</v>
      </c>
      <c r="G56" s="54">
        <f t="shared" si="4"/>
        <v>30000</v>
      </c>
      <c r="H56" s="85">
        <f t="shared" si="5"/>
        <v>170000</v>
      </c>
      <c r="I56" s="54">
        <v>0</v>
      </c>
      <c r="J56" s="17" t="s">
        <v>298</v>
      </c>
      <c r="K56" s="17">
        <v>2023</v>
      </c>
      <c r="L56" s="17">
        <v>2024</v>
      </c>
      <c r="M56" s="29" t="s">
        <v>378</v>
      </c>
      <c r="N56" s="22" t="s">
        <v>107</v>
      </c>
    </row>
    <row r="57" spans="1:14" s="90" customFormat="1" ht="66" x14ac:dyDescent="0.3">
      <c r="A57" s="78">
        <v>53</v>
      </c>
      <c r="B57" s="7" t="s">
        <v>396</v>
      </c>
      <c r="C57" s="16" t="s">
        <v>60</v>
      </c>
      <c r="D57" s="17" t="s">
        <v>24</v>
      </c>
      <c r="E57" s="17"/>
      <c r="F57" s="103">
        <v>200000</v>
      </c>
      <c r="G57" s="54">
        <f t="shared" si="4"/>
        <v>30000</v>
      </c>
      <c r="H57" s="85">
        <f t="shared" si="5"/>
        <v>170000</v>
      </c>
      <c r="I57" s="54">
        <v>0</v>
      </c>
      <c r="J57" s="17" t="s">
        <v>397</v>
      </c>
      <c r="K57" s="17">
        <v>2024</v>
      </c>
      <c r="L57" s="17">
        <v>2024</v>
      </c>
      <c r="M57" s="27" t="s">
        <v>378</v>
      </c>
      <c r="N57" s="22" t="s">
        <v>107</v>
      </c>
    </row>
    <row r="58" spans="1:14" s="90" customFormat="1" ht="61.2" x14ac:dyDescent="0.3">
      <c r="A58" s="78">
        <v>54</v>
      </c>
      <c r="B58" s="3" t="s">
        <v>212</v>
      </c>
      <c r="C58" s="16" t="s">
        <v>60</v>
      </c>
      <c r="D58" s="27" t="s">
        <v>24</v>
      </c>
      <c r="E58" s="27"/>
      <c r="F58" s="85">
        <v>120000</v>
      </c>
      <c r="G58" s="54">
        <f t="shared" si="4"/>
        <v>18000</v>
      </c>
      <c r="H58" s="85">
        <f t="shared" si="5"/>
        <v>102000</v>
      </c>
      <c r="I58" s="54">
        <v>0</v>
      </c>
      <c r="J58" s="3" t="s">
        <v>353</v>
      </c>
      <c r="K58" s="17">
        <v>2023</v>
      </c>
      <c r="L58" s="17">
        <v>2024</v>
      </c>
      <c r="M58" s="29" t="s">
        <v>378</v>
      </c>
      <c r="N58" s="22" t="s">
        <v>107</v>
      </c>
    </row>
    <row r="59" spans="1:14" s="90" customFormat="1" ht="66" x14ac:dyDescent="0.3">
      <c r="A59" s="78">
        <v>55</v>
      </c>
      <c r="B59" s="3" t="s">
        <v>354</v>
      </c>
      <c r="C59" s="16" t="s">
        <v>60</v>
      </c>
      <c r="D59" s="27" t="s">
        <v>24</v>
      </c>
      <c r="E59" s="27"/>
      <c r="F59" s="85">
        <v>208800</v>
      </c>
      <c r="G59" s="54">
        <f t="shared" si="4"/>
        <v>31320</v>
      </c>
      <c r="H59" s="85">
        <f t="shared" si="5"/>
        <v>177480</v>
      </c>
      <c r="I59" s="54">
        <v>0</v>
      </c>
      <c r="J59" s="3" t="s">
        <v>355</v>
      </c>
      <c r="K59" s="17">
        <v>2023</v>
      </c>
      <c r="L59" s="17">
        <v>2024</v>
      </c>
      <c r="M59" s="29" t="s">
        <v>378</v>
      </c>
      <c r="N59" s="22" t="s">
        <v>107</v>
      </c>
    </row>
    <row r="60" spans="1:14" s="90" customFormat="1" ht="66" x14ac:dyDescent="0.3">
      <c r="A60" s="78">
        <v>56</v>
      </c>
      <c r="B60" s="3" t="s">
        <v>356</v>
      </c>
      <c r="C60" s="16" t="s">
        <v>60</v>
      </c>
      <c r="D60" s="27" t="s">
        <v>24</v>
      </c>
      <c r="E60" s="27"/>
      <c r="F60" s="85">
        <v>327647.31</v>
      </c>
      <c r="G60" s="54">
        <v>61333.82</v>
      </c>
      <c r="H60" s="85">
        <v>255068.05</v>
      </c>
      <c r="I60" s="54">
        <v>11245.44</v>
      </c>
      <c r="J60" s="3" t="s">
        <v>417</v>
      </c>
      <c r="K60" s="17">
        <v>2023</v>
      </c>
      <c r="L60" s="17">
        <v>2023</v>
      </c>
      <c r="M60" s="29" t="s">
        <v>378</v>
      </c>
      <c r="N60" s="22" t="s">
        <v>107</v>
      </c>
    </row>
    <row r="61" spans="1:14" s="90" customFormat="1" ht="61.2" x14ac:dyDescent="0.3">
      <c r="A61" s="78">
        <v>57</v>
      </c>
      <c r="B61" s="3" t="s">
        <v>320</v>
      </c>
      <c r="C61" s="16" t="s">
        <v>60</v>
      </c>
      <c r="D61" s="27" t="s">
        <v>24</v>
      </c>
      <c r="E61" s="27"/>
      <c r="F61" s="85">
        <v>65000</v>
      </c>
      <c r="G61" s="54">
        <f t="shared" ref="G61:G66" si="6">F61*0.15</f>
        <v>9750</v>
      </c>
      <c r="H61" s="85">
        <f t="shared" ref="H61:H66" si="7">F61-G61</f>
        <v>55250</v>
      </c>
      <c r="I61" s="54">
        <v>0</v>
      </c>
      <c r="J61" s="3" t="s">
        <v>321</v>
      </c>
      <c r="K61" s="17">
        <v>2023</v>
      </c>
      <c r="L61" s="17">
        <v>2024</v>
      </c>
      <c r="M61" s="29" t="s">
        <v>378</v>
      </c>
      <c r="N61" s="22" t="s">
        <v>107</v>
      </c>
    </row>
    <row r="62" spans="1:14" s="90" customFormat="1" ht="61.2" x14ac:dyDescent="0.3">
      <c r="A62" s="78">
        <v>58</v>
      </c>
      <c r="B62" s="3" t="s">
        <v>322</v>
      </c>
      <c r="C62" s="16" t="s">
        <v>60</v>
      </c>
      <c r="D62" s="27" t="s">
        <v>24</v>
      </c>
      <c r="E62" s="27"/>
      <c r="F62" s="85">
        <v>64000</v>
      </c>
      <c r="G62" s="54">
        <f t="shared" si="6"/>
        <v>9600</v>
      </c>
      <c r="H62" s="85">
        <f t="shared" si="7"/>
        <v>54400</v>
      </c>
      <c r="I62" s="54">
        <v>0</v>
      </c>
      <c r="J62" s="3" t="s">
        <v>323</v>
      </c>
      <c r="K62" s="17">
        <v>2023</v>
      </c>
      <c r="L62" s="17">
        <v>2024</v>
      </c>
      <c r="M62" s="29" t="s">
        <v>378</v>
      </c>
      <c r="N62" s="22" t="s">
        <v>107</v>
      </c>
    </row>
    <row r="63" spans="1:14" s="90" customFormat="1" ht="66" x14ac:dyDescent="0.3">
      <c r="A63" s="78">
        <v>59</v>
      </c>
      <c r="B63" s="3" t="s">
        <v>324</v>
      </c>
      <c r="C63" s="16" t="s">
        <v>60</v>
      </c>
      <c r="D63" s="27" t="s">
        <v>24</v>
      </c>
      <c r="E63" s="27"/>
      <c r="F63" s="85">
        <v>75000</v>
      </c>
      <c r="G63" s="54">
        <f t="shared" si="6"/>
        <v>11250</v>
      </c>
      <c r="H63" s="85">
        <f t="shared" si="7"/>
        <v>63750</v>
      </c>
      <c r="I63" s="54">
        <v>0</v>
      </c>
      <c r="J63" s="3" t="s">
        <v>326</v>
      </c>
      <c r="K63" s="17">
        <v>2023</v>
      </c>
      <c r="L63" s="17">
        <v>2024</v>
      </c>
      <c r="M63" s="29" t="s">
        <v>378</v>
      </c>
      <c r="N63" s="22" t="s">
        <v>107</v>
      </c>
    </row>
    <row r="64" spans="1:14" s="90" customFormat="1" ht="61.2" x14ac:dyDescent="0.3">
      <c r="A64" s="78">
        <v>60</v>
      </c>
      <c r="B64" s="3" t="s">
        <v>325</v>
      </c>
      <c r="C64" s="16" t="s">
        <v>60</v>
      </c>
      <c r="D64" s="27" t="s">
        <v>24</v>
      </c>
      <c r="E64" s="27"/>
      <c r="F64" s="85">
        <v>145000</v>
      </c>
      <c r="G64" s="54">
        <f t="shared" si="6"/>
        <v>21750</v>
      </c>
      <c r="H64" s="85">
        <f t="shared" si="7"/>
        <v>123250</v>
      </c>
      <c r="I64" s="54">
        <v>0</v>
      </c>
      <c r="J64" s="3" t="s">
        <v>327</v>
      </c>
      <c r="K64" s="17">
        <v>2023</v>
      </c>
      <c r="L64" s="17">
        <v>2024</v>
      </c>
      <c r="M64" s="29" t="s">
        <v>378</v>
      </c>
      <c r="N64" s="22" t="s">
        <v>107</v>
      </c>
    </row>
    <row r="65" spans="1:14" s="90" customFormat="1" ht="61.2" x14ac:dyDescent="0.3">
      <c r="A65" s="78">
        <v>61</v>
      </c>
      <c r="B65" s="3" t="s">
        <v>402</v>
      </c>
      <c r="C65" s="16" t="s">
        <v>60</v>
      </c>
      <c r="D65" s="27" t="s">
        <v>24</v>
      </c>
      <c r="E65" s="27"/>
      <c r="F65" s="85">
        <v>65000</v>
      </c>
      <c r="G65" s="54">
        <f t="shared" si="6"/>
        <v>9750</v>
      </c>
      <c r="H65" s="85">
        <f t="shared" si="7"/>
        <v>55250</v>
      </c>
      <c r="I65" s="54">
        <v>0</v>
      </c>
      <c r="J65" s="3" t="s">
        <v>403</v>
      </c>
      <c r="K65" s="17">
        <v>2024</v>
      </c>
      <c r="L65" s="17">
        <v>2024</v>
      </c>
      <c r="M65" s="27" t="s">
        <v>378</v>
      </c>
      <c r="N65" s="22" t="s">
        <v>107</v>
      </c>
    </row>
    <row r="66" spans="1:14" s="90" customFormat="1" ht="61.2" x14ac:dyDescent="0.3">
      <c r="A66" s="78">
        <v>62</v>
      </c>
      <c r="B66" s="3" t="s">
        <v>404</v>
      </c>
      <c r="C66" s="16" t="s">
        <v>60</v>
      </c>
      <c r="D66" s="27" t="s">
        <v>24</v>
      </c>
      <c r="E66" s="27"/>
      <c r="F66" s="85">
        <v>80000</v>
      </c>
      <c r="G66" s="54">
        <f t="shared" si="6"/>
        <v>12000</v>
      </c>
      <c r="H66" s="85">
        <f t="shared" si="7"/>
        <v>68000</v>
      </c>
      <c r="I66" s="54">
        <v>0</v>
      </c>
      <c r="J66" s="3" t="s">
        <v>405</v>
      </c>
      <c r="K66" s="17">
        <v>2024</v>
      </c>
      <c r="L66" s="17">
        <v>2024</v>
      </c>
      <c r="M66" s="27" t="s">
        <v>378</v>
      </c>
      <c r="N66" s="22" t="s">
        <v>107</v>
      </c>
    </row>
    <row r="67" spans="1:14" s="45" customFormat="1" ht="52.8" x14ac:dyDescent="0.3">
      <c r="A67" s="78">
        <v>63</v>
      </c>
      <c r="B67" s="17" t="s">
        <v>245</v>
      </c>
      <c r="C67" s="16" t="s">
        <v>60</v>
      </c>
      <c r="D67" s="27" t="s">
        <v>24</v>
      </c>
      <c r="E67" s="17"/>
      <c r="F67" s="54">
        <v>75000</v>
      </c>
      <c r="G67" s="47">
        <v>75000</v>
      </c>
      <c r="H67" s="54">
        <v>0</v>
      </c>
      <c r="I67" s="54">
        <v>0</v>
      </c>
      <c r="J67" s="17" t="s">
        <v>116</v>
      </c>
      <c r="K67" s="17">
        <v>2023</v>
      </c>
      <c r="L67" s="17">
        <v>2024</v>
      </c>
      <c r="M67" s="29" t="s">
        <v>378</v>
      </c>
      <c r="N67" s="22"/>
    </row>
    <row r="68" spans="1:14" s="45" customFormat="1" ht="327" customHeight="1" x14ac:dyDescent="0.3">
      <c r="A68" s="78">
        <v>64</v>
      </c>
      <c r="B68" s="17" t="s">
        <v>438</v>
      </c>
      <c r="C68" s="16" t="s">
        <v>60</v>
      </c>
      <c r="D68" s="27" t="s">
        <v>24</v>
      </c>
      <c r="E68" s="17"/>
      <c r="F68" s="54">
        <v>1350119.17</v>
      </c>
      <c r="G68" s="115">
        <f>F68</f>
        <v>1350119.17</v>
      </c>
      <c r="H68" s="54">
        <v>0</v>
      </c>
      <c r="I68" s="54">
        <v>0</v>
      </c>
      <c r="J68" s="17" t="s">
        <v>437</v>
      </c>
      <c r="K68" s="17">
        <v>2021</v>
      </c>
      <c r="L68" s="17">
        <v>2023</v>
      </c>
      <c r="M68" s="27" t="s">
        <v>378</v>
      </c>
      <c r="N68" s="22"/>
    </row>
    <row r="69" spans="1:14" ht="158.4" x14ac:dyDescent="0.3">
      <c r="A69" s="78">
        <v>65</v>
      </c>
      <c r="B69" s="60" t="s">
        <v>91</v>
      </c>
      <c r="C69" s="104" t="s">
        <v>60</v>
      </c>
      <c r="D69" s="68" t="s">
        <v>24</v>
      </c>
      <c r="E69" s="15"/>
      <c r="F69" s="50">
        <v>1165000</v>
      </c>
      <c r="G69" s="50">
        <v>174750</v>
      </c>
      <c r="H69" s="50">
        <v>990250</v>
      </c>
      <c r="I69" s="50">
        <v>0</v>
      </c>
      <c r="J69" s="60" t="s">
        <v>89</v>
      </c>
      <c r="K69" s="4">
        <v>2023</v>
      </c>
      <c r="L69" s="4">
        <v>2024</v>
      </c>
      <c r="M69" s="29" t="s">
        <v>378</v>
      </c>
      <c r="N69" s="22" t="s">
        <v>107</v>
      </c>
    </row>
    <row r="70" spans="1:14" ht="158.4" x14ac:dyDescent="0.3">
      <c r="A70" s="78">
        <v>66</v>
      </c>
      <c r="B70" s="60" t="s">
        <v>92</v>
      </c>
      <c r="C70" s="104" t="s">
        <v>60</v>
      </c>
      <c r="D70" s="68" t="s">
        <v>24</v>
      </c>
      <c r="E70" s="15"/>
      <c r="F70" s="50">
        <v>301360</v>
      </c>
      <c r="G70" s="50">
        <v>45204</v>
      </c>
      <c r="H70" s="50">
        <v>256156</v>
      </c>
      <c r="I70" s="50">
        <v>0</v>
      </c>
      <c r="J70" s="60" t="s">
        <v>88</v>
      </c>
      <c r="K70" s="4">
        <v>2023</v>
      </c>
      <c r="L70" s="4">
        <v>2024</v>
      </c>
      <c r="M70" s="29" t="s">
        <v>378</v>
      </c>
      <c r="N70" s="22" t="s">
        <v>107</v>
      </c>
    </row>
    <row r="71" spans="1:14" s="134" customFormat="1" ht="132" x14ac:dyDescent="0.3">
      <c r="A71" s="130">
        <v>67</v>
      </c>
      <c r="B71" s="124" t="s">
        <v>13</v>
      </c>
      <c r="C71" s="139" t="s">
        <v>60</v>
      </c>
      <c r="D71" s="140" t="s">
        <v>24</v>
      </c>
      <c r="E71" s="141"/>
      <c r="F71" s="142">
        <v>430000</v>
      </c>
      <c r="G71" s="142">
        <v>64500</v>
      </c>
      <c r="H71" s="142">
        <v>365500</v>
      </c>
      <c r="I71" s="142">
        <v>0</v>
      </c>
      <c r="J71" s="124" t="s">
        <v>95</v>
      </c>
      <c r="K71" s="143">
        <v>2023</v>
      </c>
      <c r="L71" s="143">
        <v>2024</v>
      </c>
      <c r="M71" s="129" t="s">
        <v>378</v>
      </c>
      <c r="N71" s="133" t="s">
        <v>107</v>
      </c>
    </row>
    <row r="72" spans="1:14" s="45" customFormat="1" ht="61.2" x14ac:dyDescent="0.3">
      <c r="A72" s="78">
        <v>68</v>
      </c>
      <c r="B72" s="17" t="s">
        <v>112</v>
      </c>
      <c r="C72" s="104" t="s">
        <v>60</v>
      </c>
      <c r="D72" s="68" t="s">
        <v>24</v>
      </c>
      <c r="E72" s="3"/>
      <c r="F72" s="47">
        <v>2500000</v>
      </c>
      <c r="G72" s="47">
        <f>F72*0.15</f>
        <v>375000</v>
      </c>
      <c r="H72" s="47">
        <f>F72-G72</f>
        <v>2125000</v>
      </c>
      <c r="I72" s="47">
        <v>0</v>
      </c>
      <c r="J72" s="17" t="s">
        <v>113</v>
      </c>
      <c r="K72" s="14">
        <v>2023</v>
      </c>
      <c r="L72" s="14">
        <v>2024</v>
      </c>
      <c r="M72" s="17" t="s">
        <v>41</v>
      </c>
      <c r="N72" s="22" t="s">
        <v>107</v>
      </c>
    </row>
    <row r="73" spans="1:14" s="63" customFormat="1" ht="103.5" customHeight="1" x14ac:dyDescent="0.25">
      <c r="A73" s="78">
        <v>69</v>
      </c>
      <c r="B73" s="107" t="s">
        <v>125</v>
      </c>
      <c r="C73" s="59" t="s">
        <v>60</v>
      </c>
      <c r="D73" s="108" t="s">
        <v>24</v>
      </c>
      <c r="E73" s="109" t="s">
        <v>132</v>
      </c>
      <c r="F73" s="110">
        <v>1000000</v>
      </c>
      <c r="G73" s="111">
        <v>150000</v>
      </c>
      <c r="H73" s="111">
        <v>850000</v>
      </c>
      <c r="I73" s="111">
        <v>0</v>
      </c>
      <c r="J73" s="107" t="s">
        <v>126</v>
      </c>
      <c r="K73" s="61">
        <v>2023</v>
      </c>
      <c r="L73" s="61">
        <v>2024</v>
      </c>
      <c r="M73" s="60" t="s">
        <v>386</v>
      </c>
      <c r="N73" s="22" t="s">
        <v>107</v>
      </c>
    </row>
    <row r="74" spans="1:14" s="90" customFormat="1" ht="39.6" x14ac:dyDescent="0.3">
      <c r="A74" s="78">
        <v>70</v>
      </c>
      <c r="B74" s="27" t="s">
        <v>181</v>
      </c>
      <c r="C74" s="59" t="s">
        <v>60</v>
      </c>
      <c r="D74" s="27" t="s">
        <v>26</v>
      </c>
      <c r="E74" s="27"/>
      <c r="F74" s="85">
        <v>150000</v>
      </c>
      <c r="G74" s="85">
        <v>150000</v>
      </c>
      <c r="H74" s="81">
        <v>0</v>
      </c>
      <c r="I74" s="54">
        <v>0</v>
      </c>
      <c r="J74" s="27" t="s">
        <v>195</v>
      </c>
      <c r="K74" s="27">
        <v>2023</v>
      </c>
      <c r="L74" s="27">
        <v>2024</v>
      </c>
      <c r="M74" s="27" t="s">
        <v>378</v>
      </c>
      <c r="N74" s="27"/>
    </row>
    <row r="75" spans="1:14" s="90" customFormat="1" ht="92.4" x14ac:dyDescent="0.3">
      <c r="A75" s="78">
        <v>71</v>
      </c>
      <c r="B75" s="27" t="s">
        <v>418</v>
      </c>
      <c r="C75" s="44" t="s">
        <v>60</v>
      </c>
      <c r="D75" s="27" t="s">
        <v>26</v>
      </c>
      <c r="E75" s="27"/>
      <c r="F75" s="85">
        <v>3000000</v>
      </c>
      <c r="G75" s="85">
        <v>450000</v>
      </c>
      <c r="H75" s="81">
        <v>2550000</v>
      </c>
      <c r="I75" s="54">
        <v>0</v>
      </c>
      <c r="J75" s="27" t="s">
        <v>411</v>
      </c>
      <c r="K75" s="27">
        <v>2023</v>
      </c>
      <c r="L75" s="27">
        <v>2024</v>
      </c>
      <c r="M75" s="27" t="s">
        <v>378</v>
      </c>
      <c r="N75" s="22" t="s">
        <v>107</v>
      </c>
    </row>
    <row r="76" spans="1:14" ht="52.8" x14ac:dyDescent="0.3">
      <c r="A76" s="78">
        <v>72</v>
      </c>
      <c r="B76" s="17" t="s">
        <v>186</v>
      </c>
      <c r="C76" s="16" t="s">
        <v>60</v>
      </c>
      <c r="D76" s="27" t="s">
        <v>25</v>
      </c>
      <c r="E76" s="17"/>
      <c r="F76" s="54">
        <v>70000</v>
      </c>
      <c r="G76" s="54">
        <v>70000</v>
      </c>
      <c r="H76" s="81">
        <v>0</v>
      </c>
      <c r="I76" s="54">
        <v>0</v>
      </c>
      <c r="J76" s="17" t="s">
        <v>45</v>
      </c>
      <c r="K76" s="17">
        <v>2024</v>
      </c>
      <c r="L76" s="17">
        <v>2024</v>
      </c>
      <c r="M76" s="17" t="s">
        <v>44</v>
      </c>
      <c r="N76" s="22"/>
    </row>
    <row r="77" spans="1:14" ht="52.8" x14ac:dyDescent="0.3">
      <c r="A77" s="78">
        <v>73</v>
      </c>
      <c r="B77" s="68" t="s">
        <v>246</v>
      </c>
      <c r="C77" s="66" t="s">
        <v>60</v>
      </c>
      <c r="D77" s="68" t="s">
        <v>25</v>
      </c>
      <c r="E77" s="68"/>
      <c r="F77" s="81">
        <v>150000</v>
      </c>
      <c r="G77" s="81">
        <v>150000</v>
      </c>
      <c r="H77" s="81">
        <v>0</v>
      </c>
      <c r="I77" s="54">
        <v>0</v>
      </c>
      <c r="J77" s="68" t="s">
        <v>247</v>
      </c>
      <c r="K77" s="68">
        <v>2023</v>
      </c>
      <c r="L77" s="68">
        <v>2024</v>
      </c>
      <c r="M77" s="68" t="s">
        <v>39</v>
      </c>
      <c r="N77" s="30"/>
    </row>
    <row r="78" spans="1:14" s="93" customFormat="1" ht="52.8" x14ac:dyDescent="0.3">
      <c r="A78" s="78">
        <v>74</v>
      </c>
      <c r="B78" s="29" t="s">
        <v>200</v>
      </c>
      <c r="C78" s="66" t="s">
        <v>60</v>
      </c>
      <c r="D78" s="68" t="s">
        <v>25</v>
      </c>
      <c r="E78" s="4"/>
      <c r="F78" s="94">
        <v>50000</v>
      </c>
      <c r="G78" s="94">
        <v>50000</v>
      </c>
      <c r="H78" s="81">
        <v>0</v>
      </c>
      <c r="I78" s="54">
        <v>0</v>
      </c>
      <c r="J78" s="29" t="s">
        <v>201</v>
      </c>
      <c r="K78" s="68">
        <v>2024</v>
      </c>
      <c r="L78" s="68">
        <v>2024</v>
      </c>
      <c r="M78" s="29" t="s">
        <v>40</v>
      </c>
      <c r="N78" s="4"/>
    </row>
    <row r="79" spans="1:14" s="93" customFormat="1" ht="39.6" x14ac:dyDescent="0.3">
      <c r="A79" s="78">
        <v>75</v>
      </c>
      <c r="B79" s="68" t="s">
        <v>299</v>
      </c>
      <c r="C79" s="66" t="s">
        <v>60</v>
      </c>
      <c r="D79" s="68" t="s">
        <v>25</v>
      </c>
      <c r="E79" s="68"/>
      <c r="F79" s="105">
        <v>90000</v>
      </c>
      <c r="G79" s="105">
        <v>90000</v>
      </c>
      <c r="H79" s="81">
        <v>0</v>
      </c>
      <c r="I79" s="54">
        <v>0</v>
      </c>
      <c r="J79" s="68" t="s">
        <v>300</v>
      </c>
      <c r="K79" s="68">
        <v>2023</v>
      </c>
      <c r="L79" s="68">
        <v>2024</v>
      </c>
      <c r="M79" s="68" t="s">
        <v>39</v>
      </c>
      <c r="N79" s="106"/>
    </row>
    <row r="80" spans="1:14" s="93" customFormat="1" ht="39.6" x14ac:dyDescent="0.3">
      <c r="A80" s="78">
        <v>76</v>
      </c>
      <c r="B80" s="68" t="s">
        <v>368</v>
      </c>
      <c r="C80" s="66" t="s">
        <v>60</v>
      </c>
      <c r="D80" s="68" t="s">
        <v>25</v>
      </c>
      <c r="E80" s="68"/>
      <c r="F80" s="105">
        <v>60000</v>
      </c>
      <c r="G80" s="105">
        <v>60000</v>
      </c>
      <c r="H80" s="81">
        <v>0</v>
      </c>
      <c r="I80" s="54">
        <v>0</v>
      </c>
      <c r="J80" s="68" t="s">
        <v>373</v>
      </c>
      <c r="K80" s="68">
        <v>2023</v>
      </c>
      <c r="L80" s="68">
        <v>2024</v>
      </c>
      <c r="M80" s="68" t="s">
        <v>369</v>
      </c>
      <c r="N80" s="106"/>
    </row>
    <row r="81" spans="1:14" ht="52.8" x14ac:dyDescent="0.3">
      <c r="A81" s="78">
        <v>77</v>
      </c>
      <c r="B81" s="17" t="s">
        <v>187</v>
      </c>
      <c r="C81" s="16" t="s">
        <v>60</v>
      </c>
      <c r="D81" s="27" t="s">
        <v>23</v>
      </c>
      <c r="E81" s="17"/>
      <c r="F81" s="54">
        <v>100000</v>
      </c>
      <c r="G81" s="54">
        <f>F81*0.15</f>
        <v>15000</v>
      </c>
      <c r="H81" s="80">
        <f>F81-G81</f>
        <v>85000</v>
      </c>
      <c r="I81" s="80">
        <v>0</v>
      </c>
      <c r="J81" s="17" t="s">
        <v>155</v>
      </c>
      <c r="K81" s="17">
        <v>2023</v>
      </c>
      <c r="L81" s="17">
        <v>2024</v>
      </c>
      <c r="M81" s="27" t="s">
        <v>378</v>
      </c>
      <c r="N81" s="22"/>
    </row>
    <row r="82" spans="1:14" s="45" customFormat="1" ht="39.6" x14ac:dyDescent="0.3">
      <c r="A82" s="78">
        <v>78</v>
      </c>
      <c r="B82" s="27" t="s">
        <v>151</v>
      </c>
      <c r="C82" s="16" t="s">
        <v>60</v>
      </c>
      <c r="D82" s="27" t="s">
        <v>23</v>
      </c>
      <c r="E82" s="27"/>
      <c r="F82" s="57">
        <v>70000</v>
      </c>
      <c r="G82" s="57">
        <v>70000</v>
      </c>
      <c r="H82" s="80">
        <v>0</v>
      </c>
      <c r="I82" s="80">
        <v>0</v>
      </c>
      <c r="J82" s="27" t="s">
        <v>156</v>
      </c>
      <c r="K82" s="17">
        <v>2023</v>
      </c>
      <c r="L82" s="17">
        <v>2024</v>
      </c>
      <c r="M82" s="27" t="s">
        <v>378</v>
      </c>
      <c r="N82" s="98"/>
    </row>
    <row r="83" spans="1:14" s="45" customFormat="1" ht="39.6" x14ac:dyDescent="0.3">
      <c r="A83" s="78">
        <v>79</v>
      </c>
      <c r="B83" s="27" t="s">
        <v>152</v>
      </c>
      <c r="C83" s="16" t="s">
        <v>60</v>
      </c>
      <c r="D83" s="27" t="s">
        <v>23</v>
      </c>
      <c r="E83" s="27"/>
      <c r="F83" s="57">
        <v>400000</v>
      </c>
      <c r="G83" s="57">
        <v>0</v>
      </c>
      <c r="H83" s="80">
        <v>0</v>
      </c>
      <c r="I83" s="57">
        <v>400000</v>
      </c>
      <c r="J83" s="27" t="s">
        <v>157</v>
      </c>
      <c r="K83" s="27">
        <v>2024</v>
      </c>
      <c r="L83" s="27">
        <v>2024</v>
      </c>
      <c r="M83" s="27" t="s">
        <v>378</v>
      </c>
      <c r="N83" s="98"/>
    </row>
    <row r="84" spans="1:14" s="45" customFormat="1" ht="39.6" x14ac:dyDescent="0.3">
      <c r="A84" s="78">
        <v>80</v>
      </c>
      <c r="B84" s="27" t="s">
        <v>153</v>
      </c>
      <c r="C84" s="16" t="s">
        <v>60</v>
      </c>
      <c r="D84" s="27" t="s">
        <v>23</v>
      </c>
      <c r="E84" s="27"/>
      <c r="F84" s="57">
        <v>3500000</v>
      </c>
      <c r="G84" s="57">
        <v>0</v>
      </c>
      <c r="H84" s="80">
        <v>0</v>
      </c>
      <c r="I84" s="57">
        <v>3500000</v>
      </c>
      <c r="J84" s="27" t="s">
        <v>158</v>
      </c>
      <c r="K84" s="27">
        <v>2024</v>
      </c>
      <c r="L84" s="27">
        <v>2024</v>
      </c>
      <c r="M84" s="27" t="s">
        <v>378</v>
      </c>
      <c r="N84" s="98"/>
    </row>
    <row r="85" spans="1:14" s="45" customFormat="1" ht="52.8" x14ac:dyDescent="0.3">
      <c r="A85" s="78">
        <v>81</v>
      </c>
      <c r="B85" s="27" t="s">
        <v>159</v>
      </c>
      <c r="C85" s="16" t="s">
        <v>60</v>
      </c>
      <c r="D85" s="27" t="s">
        <v>23</v>
      </c>
      <c r="E85" s="27"/>
      <c r="F85" s="57">
        <v>300000</v>
      </c>
      <c r="G85" s="57">
        <v>300000</v>
      </c>
      <c r="H85" s="80">
        <v>0</v>
      </c>
      <c r="I85" s="57">
        <v>0</v>
      </c>
      <c r="J85" s="27" t="s">
        <v>160</v>
      </c>
      <c r="K85" s="27">
        <v>2022</v>
      </c>
      <c r="L85" s="27">
        <v>2024</v>
      </c>
      <c r="M85" s="27" t="s">
        <v>378</v>
      </c>
      <c r="N85" s="98"/>
    </row>
    <row r="86" spans="1:14" s="45" customFormat="1" ht="66" x14ac:dyDescent="0.3">
      <c r="A86" s="78">
        <v>82</v>
      </c>
      <c r="B86" s="27" t="s">
        <v>370</v>
      </c>
      <c r="C86" s="16" t="s">
        <v>60</v>
      </c>
      <c r="D86" s="27" t="s">
        <v>23</v>
      </c>
      <c r="E86" s="27"/>
      <c r="F86" s="57">
        <v>300000</v>
      </c>
      <c r="G86" s="57">
        <v>300000</v>
      </c>
      <c r="H86" s="80">
        <v>0</v>
      </c>
      <c r="I86" s="57">
        <v>0</v>
      </c>
      <c r="J86" s="27" t="s">
        <v>371</v>
      </c>
      <c r="K86" s="27">
        <v>2022</v>
      </c>
      <c r="L86" s="27">
        <v>2024</v>
      </c>
      <c r="M86" s="27" t="s">
        <v>378</v>
      </c>
      <c r="N86" s="98"/>
    </row>
    <row r="87" spans="1:14" s="45" customFormat="1" ht="39.6" x14ac:dyDescent="0.3">
      <c r="A87" s="78">
        <v>83</v>
      </c>
      <c r="B87" s="27" t="s">
        <v>414</v>
      </c>
      <c r="C87" s="16" t="s">
        <v>60</v>
      </c>
      <c r="D87" s="27" t="s">
        <v>23</v>
      </c>
      <c r="E87" s="27"/>
      <c r="F87" s="57">
        <v>60000</v>
      </c>
      <c r="G87" s="57">
        <v>60000</v>
      </c>
      <c r="H87" s="80">
        <v>0</v>
      </c>
      <c r="I87" s="57">
        <v>0</v>
      </c>
      <c r="J87" s="27"/>
      <c r="K87" s="27">
        <v>2023</v>
      </c>
      <c r="L87" s="27">
        <v>2023</v>
      </c>
      <c r="M87" s="27" t="s">
        <v>378</v>
      </c>
      <c r="N87" s="98"/>
    </row>
    <row r="88" spans="1:14" s="90" customFormat="1" ht="39.6" x14ac:dyDescent="0.3">
      <c r="A88" s="78">
        <v>84</v>
      </c>
      <c r="B88" s="27" t="s">
        <v>190</v>
      </c>
      <c r="C88" s="16" t="s">
        <v>60</v>
      </c>
      <c r="D88" s="27" t="s">
        <v>23</v>
      </c>
      <c r="E88" s="27"/>
      <c r="F88" s="85">
        <v>50000</v>
      </c>
      <c r="G88" s="85">
        <v>50000</v>
      </c>
      <c r="H88" s="80">
        <v>0</v>
      </c>
      <c r="I88" s="80">
        <v>0</v>
      </c>
      <c r="J88" s="27" t="s">
        <v>191</v>
      </c>
      <c r="K88" s="27">
        <v>2024</v>
      </c>
      <c r="L88" s="27">
        <v>2024</v>
      </c>
      <c r="M88" s="27" t="s">
        <v>378</v>
      </c>
      <c r="N88" s="27"/>
    </row>
    <row r="89" spans="1:14" s="90" customFormat="1" ht="39.6" x14ac:dyDescent="0.3">
      <c r="A89" s="78">
        <v>85</v>
      </c>
      <c r="B89" s="27" t="s">
        <v>248</v>
      </c>
      <c r="C89" s="16" t="s">
        <v>60</v>
      </c>
      <c r="D89" s="27" t="s">
        <v>23</v>
      </c>
      <c r="E89" s="27"/>
      <c r="F89" s="85">
        <v>200000</v>
      </c>
      <c r="G89" s="80">
        <v>0</v>
      </c>
      <c r="H89" s="80">
        <v>0</v>
      </c>
      <c r="I89" s="80">
        <v>200000</v>
      </c>
      <c r="J89" s="27" t="s">
        <v>256</v>
      </c>
      <c r="K89" s="27">
        <v>2024</v>
      </c>
      <c r="L89" s="27">
        <v>2024</v>
      </c>
      <c r="M89" s="27" t="s">
        <v>378</v>
      </c>
      <c r="N89" s="27"/>
    </row>
    <row r="90" spans="1:14" s="45" customFormat="1" ht="61.2" x14ac:dyDescent="0.3">
      <c r="A90" s="78">
        <v>86</v>
      </c>
      <c r="B90" s="27" t="s">
        <v>123</v>
      </c>
      <c r="C90" s="16" t="s">
        <v>60</v>
      </c>
      <c r="D90" s="27" t="s">
        <v>122</v>
      </c>
      <c r="E90" s="27"/>
      <c r="F90" s="57">
        <v>5000000</v>
      </c>
      <c r="G90" s="57">
        <f>F90*0.15</f>
        <v>750000</v>
      </c>
      <c r="H90" s="80">
        <f>F90-G90</f>
        <v>4250000</v>
      </c>
      <c r="I90" s="80">
        <v>0</v>
      </c>
      <c r="J90" s="27" t="s">
        <v>124</v>
      </c>
      <c r="K90" s="27">
        <v>2023</v>
      </c>
      <c r="L90" s="27">
        <v>2025</v>
      </c>
      <c r="M90" s="27" t="s">
        <v>378</v>
      </c>
      <c r="N90" s="22" t="s">
        <v>107</v>
      </c>
    </row>
    <row r="91" spans="1:14" s="45" customFormat="1" ht="61.2" x14ac:dyDescent="0.3">
      <c r="A91" s="78">
        <v>87</v>
      </c>
      <c r="B91" s="27" t="s">
        <v>412</v>
      </c>
      <c r="C91" s="16" t="s">
        <v>60</v>
      </c>
      <c r="D91" s="27" t="s">
        <v>122</v>
      </c>
      <c r="E91" s="27"/>
      <c r="F91" s="57">
        <v>1000000</v>
      </c>
      <c r="G91" s="57">
        <f>F91*0.15</f>
        <v>150000</v>
      </c>
      <c r="H91" s="80">
        <f>F91-G91</f>
        <v>850000</v>
      </c>
      <c r="I91" s="80">
        <v>0</v>
      </c>
      <c r="J91" s="27" t="s">
        <v>413</v>
      </c>
      <c r="K91" s="27">
        <v>2024</v>
      </c>
      <c r="L91" s="27">
        <v>2025</v>
      </c>
      <c r="M91" s="27" t="s">
        <v>378</v>
      </c>
      <c r="N91" s="22" t="s">
        <v>107</v>
      </c>
    </row>
    <row r="92" spans="1:14" ht="66" x14ac:dyDescent="0.3">
      <c r="A92" s="78">
        <v>88</v>
      </c>
      <c r="B92" s="68" t="s">
        <v>287</v>
      </c>
      <c r="C92" s="66" t="s">
        <v>60</v>
      </c>
      <c r="D92" s="27" t="s">
        <v>122</v>
      </c>
      <c r="E92" s="68"/>
      <c r="F92" s="81">
        <v>612169.29</v>
      </c>
      <c r="G92" s="81">
        <v>120464.81</v>
      </c>
      <c r="H92" s="81">
        <v>470928.23</v>
      </c>
      <c r="I92" s="81">
        <v>20776.25</v>
      </c>
      <c r="J92" s="68" t="s">
        <v>288</v>
      </c>
      <c r="K92" s="68">
        <v>2022</v>
      </c>
      <c r="L92" s="68">
        <v>2023</v>
      </c>
      <c r="M92" s="27" t="s">
        <v>378</v>
      </c>
      <c r="N92" s="30"/>
    </row>
    <row r="93" spans="1:14" s="73" customFormat="1" ht="212.25" customHeight="1" x14ac:dyDescent="0.25">
      <c r="A93" s="78">
        <v>89</v>
      </c>
      <c r="B93" s="7" t="s">
        <v>204</v>
      </c>
      <c r="C93" s="44" t="s">
        <v>60</v>
      </c>
      <c r="D93" s="71" t="s">
        <v>270</v>
      </c>
      <c r="E93" s="71"/>
      <c r="F93" s="72">
        <v>2500000</v>
      </c>
      <c r="G93" s="72">
        <v>375000</v>
      </c>
      <c r="H93" s="72">
        <f>F93-G93</f>
        <v>2125000</v>
      </c>
      <c r="I93" s="72">
        <v>0</v>
      </c>
      <c r="J93" s="7" t="s">
        <v>127</v>
      </c>
      <c r="K93" s="97">
        <v>2023</v>
      </c>
      <c r="L93" s="97">
        <v>2024</v>
      </c>
      <c r="M93" s="27" t="s">
        <v>378</v>
      </c>
      <c r="N93" s="22" t="s">
        <v>107</v>
      </c>
    </row>
    <row r="94" spans="1:14" ht="249" customHeight="1" x14ac:dyDescent="0.3">
      <c r="A94" s="78">
        <v>90</v>
      </c>
      <c r="B94" s="17" t="s">
        <v>93</v>
      </c>
      <c r="C94" s="16" t="s">
        <v>60</v>
      </c>
      <c r="D94" s="27" t="s">
        <v>90</v>
      </c>
      <c r="E94" s="17"/>
      <c r="F94" s="54">
        <v>3877000</v>
      </c>
      <c r="G94" s="54">
        <v>581550</v>
      </c>
      <c r="H94" s="54">
        <v>3295450</v>
      </c>
      <c r="I94" s="54">
        <v>0</v>
      </c>
      <c r="J94" s="17" t="s">
        <v>94</v>
      </c>
      <c r="K94" s="17">
        <v>2024</v>
      </c>
      <c r="L94" s="17">
        <v>2024</v>
      </c>
      <c r="M94" s="27" t="s">
        <v>378</v>
      </c>
      <c r="N94" s="22" t="s">
        <v>107</v>
      </c>
    </row>
    <row r="95" spans="1:14" s="45" customFormat="1" ht="61.2" x14ac:dyDescent="0.3">
      <c r="A95" s="78">
        <v>91</v>
      </c>
      <c r="B95" s="17" t="s">
        <v>162</v>
      </c>
      <c r="C95" s="16" t="s">
        <v>60</v>
      </c>
      <c r="D95" s="27" t="s">
        <v>90</v>
      </c>
      <c r="E95" s="17"/>
      <c r="F95" s="54">
        <v>5000000</v>
      </c>
      <c r="G95" s="54">
        <f>F95*0.3</f>
        <v>1500000</v>
      </c>
      <c r="H95" s="54">
        <f>F95-G95</f>
        <v>3500000</v>
      </c>
      <c r="I95" s="54">
        <v>0</v>
      </c>
      <c r="J95" s="17" t="s">
        <v>188</v>
      </c>
      <c r="K95" s="17">
        <v>2023</v>
      </c>
      <c r="L95" s="17">
        <v>2024</v>
      </c>
      <c r="M95" s="27" t="s">
        <v>378</v>
      </c>
      <c r="N95" s="22" t="s">
        <v>107</v>
      </c>
    </row>
    <row r="96" spans="1:14" s="45" customFormat="1" ht="114.75" customHeight="1" x14ac:dyDescent="0.3">
      <c r="A96" s="78">
        <v>92</v>
      </c>
      <c r="B96" s="17" t="s">
        <v>436</v>
      </c>
      <c r="C96" s="16" t="s">
        <v>60</v>
      </c>
      <c r="D96" s="27" t="s">
        <v>90</v>
      </c>
      <c r="E96" s="17"/>
      <c r="F96" s="54">
        <v>1123676.01</v>
      </c>
      <c r="G96" s="54">
        <v>577178.23</v>
      </c>
      <c r="H96" s="54">
        <v>524214</v>
      </c>
      <c r="I96" s="54">
        <v>22283.78</v>
      </c>
      <c r="J96" s="17" t="s">
        <v>303</v>
      </c>
      <c r="K96" s="17">
        <v>2022</v>
      </c>
      <c r="L96" s="17">
        <v>2023</v>
      </c>
      <c r="M96" s="27" t="s">
        <v>378</v>
      </c>
      <c r="N96" s="22" t="s">
        <v>107</v>
      </c>
    </row>
    <row r="97" spans="1:14" s="84" customFormat="1" ht="79.2" x14ac:dyDescent="0.25">
      <c r="A97" s="78">
        <v>93</v>
      </c>
      <c r="B97" s="3" t="s">
        <v>150</v>
      </c>
      <c r="C97" s="116" t="s">
        <v>60</v>
      </c>
      <c r="D97" s="117" t="s">
        <v>90</v>
      </c>
      <c r="E97" s="118"/>
      <c r="F97" s="119">
        <v>5107168.01</v>
      </c>
      <c r="G97" s="120">
        <v>962138.66</v>
      </c>
      <c r="H97" s="121">
        <v>3970000</v>
      </c>
      <c r="I97" s="120">
        <v>175029.35</v>
      </c>
      <c r="J97" s="3" t="s">
        <v>149</v>
      </c>
      <c r="K97" s="14">
        <v>2021</v>
      </c>
      <c r="L97" s="14">
        <v>2023</v>
      </c>
      <c r="M97" s="27" t="s">
        <v>378</v>
      </c>
      <c r="N97" s="98" t="s">
        <v>107</v>
      </c>
    </row>
    <row r="98" spans="1:14" s="73" customFormat="1" ht="96" customHeight="1" x14ac:dyDescent="0.25">
      <c r="A98" s="78">
        <v>94</v>
      </c>
      <c r="B98" s="7" t="s">
        <v>128</v>
      </c>
      <c r="C98" s="44" t="s">
        <v>60</v>
      </c>
      <c r="D98" s="71" t="s">
        <v>90</v>
      </c>
      <c r="E98" s="71"/>
      <c r="F98" s="74">
        <v>3500000</v>
      </c>
      <c r="G98" s="72">
        <f>F98-H98</f>
        <v>2450000</v>
      </c>
      <c r="H98" s="72">
        <f>F98*0.3</f>
        <v>1050000</v>
      </c>
      <c r="I98" s="49">
        <v>0</v>
      </c>
      <c r="J98" s="7" t="s">
        <v>291</v>
      </c>
      <c r="K98" s="97">
        <v>2023</v>
      </c>
      <c r="L98" s="97">
        <v>2024</v>
      </c>
      <c r="M98" s="17" t="s">
        <v>129</v>
      </c>
      <c r="N98" s="22" t="s">
        <v>107</v>
      </c>
    </row>
    <row r="99" spans="1:14" s="73" customFormat="1" ht="198" x14ac:dyDescent="0.25">
      <c r="A99" s="78">
        <v>95</v>
      </c>
      <c r="B99" s="7" t="s">
        <v>304</v>
      </c>
      <c r="C99" s="44" t="s">
        <v>60</v>
      </c>
      <c r="D99" s="71" t="s">
        <v>90</v>
      </c>
      <c r="E99" s="71"/>
      <c r="F99" s="74">
        <v>11000000</v>
      </c>
      <c r="G99" s="72">
        <v>1000000</v>
      </c>
      <c r="H99" s="72">
        <v>10000000</v>
      </c>
      <c r="I99" s="49"/>
      <c r="J99" s="7" t="s">
        <v>306</v>
      </c>
      <c r="K99" s="97">
        <v>2022</v>
      </c>
      <c r="L99" s="97">
        <v>2025</v>
      </c>
      <c r="M99" s="17" t="s">
        <v>378</v>
      </c>
      <c r="N99" s="22" t="s">
        <v>305</v>
      </c>
    </row>
    <row r="100" spans="1:14" s="73" customFormat="1" ht="94.5" customHeight="1" x14ac:dyDescent="0.25">
      <c r="A100" s="78">
        <v>96</v>
      </c>
      <c r="B100" s="7" t="s">
        <v>375</v>
      </c>
      <c r="C100" s="44" t="s">
        <v>60</v>
      </c>
      <c r="D100" s="71" t="s">
        <v>90</v>
      </c>
      <c r="E100" s="71"/>
      <c r="F100" s="74">
        <v>2300000</v>
      </c>
      <c r="G100" s="72">
        <f>F100*0.15</f>
        <v>345000</v>
      </c>
      <c r="H100" s="72">
        <f>F100-G100</f>
        <v>1955000</v>
      </c>
      <c r="I100" s="49">
        <v>0</v>
      </c>
      <c r="J100" s="7" t="s">
        <v>374</v>
      </c>
      <c r="K100" s="97">
        <v>2023</v>
      </c>
      <c r="L100" s="97">
        <v>2025</v>
      </c>
      <c r="M100" s="17" t="s">
        <v>378</v>
      </c>
      <c r="N100" s="22" t="s">
        <v>107</v>
      </c>
    </row>
    <row r="101" spans="1:14" s="45" customFormat="1" ht="159" customHeight="1" x14ac:dyDescent="0.3">
      <c r="A101" s="78">
        <v>97</v>
      </c>
      <c r="B101" s="112" t="s">
        <v>130</v>
      </c>
      <c r="C101" s="16" t="s">
        <v>60</v>
      </c>
      <c r="D101" s="27" t="s">
        <v>58</v>
      </c>
      <c r="E101" s="14"/>
      <c r="F101" s="57">
        <v>4000000</v>
      </c>
      <c r="G101" s="57">
        <f>F101*0.15</f>
        <v>600000</v>
      </c>
      <c r="H101" s="57">
        <f>F101-G101</f>
        <v>3400000</v>
      </c>
      <c r="I101" s="57">
        <v>0</v>
      </c>
      <c r="J101" s="27" t="s">
        <v>131</v>
      </c>
      <c r="K101" s="14">
        <v>2023</v>
      </c>
      <c r="L101" s="14">
        <v>2024</v>
      </c>
      <c r="M101" s="17" t="s">
        <v>378</v>
      </c>
      <c r="N101" s="22" t="s">
        <v>107</v>
      </c>
    </row>
    <row r="102" spans="1:14" s="28" customFormat="1" ht="105.6" x14ac:dyDescent="0.3">
      <c r="A102" s="78">
        <v>98</v>
      </c>
      <c r="B102" s="27" t="s">
        <v>419</v>
      </c>
      <c r="C102" s="16" t="s">
        <v>60</v>
      </c>
      <c r="D102" s="27" t="s">
        <v>58</v>
      </c>
      <c r="E102" s="5"/>
      <c r="F102" s="57">
        <v>1573000</v>
      </c>
      <c r="G102" s="57">
        <v>735500</v>
      </c>
      <c r="H102" s="57">
        <v>800000</v>
      </c>
      <c r="I102" s="57">
        <v>37500</v>
      </c>
      <c r="J102" s="3" t="s">
        <v>65</v>
      </c>
      <c r="K102" s="27">
        <v>2022</v>
      </c>
      <c r="L102" s="27">
        <v>2024</v>
      </c>
      <c r="M102" s="17" t="s">
        <v>378</v>
      </c>
      <c r="N102" s="22" t="s">
        <v>107</v>
      </c>
    </row>
    <row r="103" spans="1:14" s="38" customFormat="1" ht="52.8" x14ac:dyDescent="0.3">
      <c r="A103" s="78">
        <v>99</v>
      </c>
      <c r="B103" s="27" t="s">
        <v>365</v>
      </c>
      <c r="C103" s="16" t="s">
        <v>60</v>
      </c>
      <c r="D103" s="27" t="s">
        <v>58</v>
      </c>
      <c r="E103" s="5"/>
      <c r="F103" s="57">
        <v>100000</v>
      </c>
      <c r="G103" s="57">
        <v>100000</v>
      </c>
      <c r="H103" s="57">
        <v>0</v>
      </c>
      <c r="I103" s="57">
        <v>0</v>
      </c>
      <c r="J103" s="3" t="s">
        <v>364</v>
      </c>
      <c r="K103" s="27">
        <v>2023</v>
      </c>
      <c r="L103" s="27">
        <v>2024</v>
      </c>
      <c r="M103" s="68" t="s">
        <v>378</v>
      </c>
      <c r="N103" s="32"/>
    </row>
    <row r="104" spans="1:14" s="38" customFormat="1" ht="61.2" x14ac:dyDescent="0.3">
      <c r="A104" s="78">
        <v>100</v>
      </c>
      <c r="B104" s="27" t="s">
        <v>275</v>
      </c>
      <c r="C104" s="16" t="s">
        <v>60</v>
      </c>
      <c r="D104" s="27" t="s">
        <v>58</v>
      </c>
      <c r="E104" s="5"/>
      <c r="F104" s="57">
        <v>200000</v>
      </c>
      <c r="G104" s="57">
        <f t="shared" ref="G104:G109" si="8">F104*0.15</f>
        <v>30000</v>
      </c>
      <c r="H104" s="57">
        <f t="shared" ref="H104:H110" si="9">F104-G104</f>
        <v>170000</v>
      </c>
      <c r="I104" s="57">
        <v>0</v>
      </c>
      <c r="J104" s="3" t="s">
        <v>277</v>
      </c>
      <c r="K104" s="67">
        <v>2023</v>
      </c>
      <c r="L104" s="67">
        <v>2024</v>
      </c>
      <c r="M104" s="68" t="s">
        <v>378</v>
      </c>
      <c r="N104" s="22" t="s">
        <v>107</v>
      </c>
    </row>
    <row r="105" spans="1:14" s="45" customFormat="1" ht="61.2" x14ac:dyDescent="0.3">
      <c r="A105" s="78">
        <v>101</v>
      </c>
      <c r="B105" s="68" t="s">
        <v>99</v>
      </c>
      <c r="C105" s="66" t="s">
        <v>60</v>
      </c>
      <c r="D105" s="27" t="s">
        <v>27</v>
      </c>
      <c r="E105" s="65"/>
      <c r="F105" s="79">
        <v>4000000</v>
      </c>
      <c r="G105" s="79">
        <f t="shared" si="8"/>
        <v>600000</v>
      </c>
      <c r="H105" s="79">
        <f t="shared" si="9"/>
        <v>3400000</v>
      </c>
      <c r="I105" s="79">
        <v>0</v>
      </c>
      <c r="J105" s="68" t="s">
        <v>100</v>
      </c>
      <c r="K105" s="67">
        <v>2023</v>
      </c>
      <c r="L105" s="67">
        <v>2024</v>
      </c>
      <c r="M105" s="68" t="s">
        <v>378</v>
      </c>
      <c r="N105" s="22" t="s">
        <v>107</v>
      </c>
    </row>
    <row r="106" spans="1:14" s="45" customFormat="1" ht="61.2" x14ac:dyDescent="0.3">
      <c r="A106" s="78">
        <v>102</v>
      </c>
      <c r="B106" s="68" t="s">
        <v>273</v>
      </c>
      <c r="C106" s="66" t="s">
        <v>60</v>
      </c>
      <c r="D106" s="27" t="s">
        <v>27</v>
      </c>
      <c r="E106" s="65"/>
      <c r="F106" s="79">
        <v>100000</v>
      </c>
      <c r="G106" s="79">
        <f t="shared" si="8"/>
        <v>15000</v>
      </c>
      <c r="H106" s="79">
        <f t="shared" si="9"/>
        <v>85000</v>
      </c>
      <c r="I106" s="79">
        <v>0</v>
      </c>
      <c r="J106" s="68" t="s">
        <v>274</v>
      </c>
      <c r="K106" s="67">
        <v>2023</v>
      </c>
      <c r="L106" s="67">
        <v>2024</v>
      </c>
      <c r="M106" s="68" t="s">
        <v>378</v>
      </c>
      <c r="N106" s="22" t="s">
        <v>107</v>
      </c>
    </row>
    <row r="107" spans="1:14" s="45" customFormat="1" ht="79.2" x14ac:dyDescent="0.3">
      <c r="A107" s="78">
        <v>103</v>
      </c>
      <c r="B107" s="68" t="s">
        <v>213</v>
      </c>
      <c r="C107" s="66" t="s">
        <v>60</v>
      </c>
      <c r="D107" s="27" t="s">
        <v>27</v>
      </c>
      <c r="E107" s="65"/>
      <c r="F107" s="79">
        <v>50000</v>
      </c>
      <c r="G107" s="79">
        <f t="shared" si="8"/>
        <v>7500</v>
      </c>
      <c r="H107" s="79">
        <f t="shared" si="9"/>
        <v>42500</v>
      </c>
      <c r="I107" s="79">
        <v>0</v>
      </c>
      <c r="J107" s="68" t="s">
        <v>214</v>
      </c>
      <c r="K107" s="67">
        <v>2023</v>
      </c>
      <c r="L107" s="67">
        <v>2024</v>
      </c>
      <c r="M107" s="69" t="s">
        <v>215</v>
      </c>
      <c r="N107" s="22" t="s">
        <v>107</v>
      </c>
    </row>
    <row r="108" spans="1:14" s="45" customFormat="1" ht="66" x14ac:dyDescent="0.3">
      <c r="A108" s="78">
        <v>104</v>
      </c>
      <c r="B108" s="68" t="s">
        <v>216</v>
      </c>
      <c r="C108" s="66" t="s">
        <v>60</v>
      </c>
      <c r="D108" s="27" t="s">
        <v>27</v>
      </c>
      <c r="E108" s="65"/>
      <c r="F108" s="79">
        <v>100000</v>
      </c>
      <c r="G108" s="79">
        <f t="shared" si="8"/>
        <v>15000</v>
      </c>
      <c r="H108" s="79">
        <f t="shared" si="9"/>
        <v>85000</v>
      </c>
      <c r="I108" s="79">
        <v>0</v>
      </c>
      <c r="J108" s="68" t="s">
        <v>219</v>
      </c>
      <c r="K108" s="67">
        <v>2023</v>
      </c>
      <c r="L108" s="67">
        <v>2024</v>
      </c>
      <c r="M108" s="69" t="s">
        <v>44</v>
      </c>
      <c r="N108" s="22" t="s">
        <v>107</v>
      </c>
    </row>
    <row r="109" spans="1:14" s="45" customFormat="1" ht="81.599999999999994" x14ac:dyDescent="0.3">
      <c r="A109" s="78">
        <v>105</v>
      </c>
      <c r="B109" s="68" t="s">
        <v>217</v>
      </c>
      <c r="C109" s="66" t="s">
        <v>60</v>
      </c>
      <c r="D109" s="27" t="s">
        <v>27</v>
      </c>
      <c r="E109" s="65"/>
      <c r="F109" s="79">
        <v>100000</v>
      </c>
      <c r="G109" s="79">
        <f t="shared" si="8"/>
        <v>15000</v>
      </c>
      <c r="H109" s="79">
        <f t="shared" si="9"/>
        <v>85000</v>
      </c>
      <c r="I109" s="79">
        <v>0</v>
      </c>
      <c r="J109" s="68" t="s">
        <v>220</v>
      </c>
      <c r="K109" s="67">
        <v>2023</v>
      </c>
      <c r="L109" s="67">
        <v>2024</v>
      </c>
      <c r="M109" s="69" t="s">
        <v>39</v>
      </c>
      <c r="N109" s="22" t="s">
        <v>218</v>
      </c>
    </row>
    <row r="110" spans="1:14" s="45" customFormat="1" ht="39.6" x14ac:dyDescent="0.3">
      <c r="A110" s="78">
        <v>106</v>
      </c>
      <c r="B110" s="68" t="s">
        <v>280</v>
      </c>
      <c r="C110" s="66" t="s">
        <v>60</v>
      </c>
      <c r="D110" s="27" t="s">
        <v>27</v>
      </c>
      <c r="E110" s="65"/>
      <c r="F110" s="79">
        <v>50000</v>
      </c>
      <c r="G110" s="79">
        <v>50000</v>
      </c>
      <c r="H110" s="79">
        <f t="shared" si="9"/>
        <v>0</v>
      </c>
      <c r="I110" s="79">
        <v>0</v>
      </c>
      <c r="J110" s="68" t="s">
        <v>281</v>
      </c>
      <c r="K110" s="67">
        <v>2023</v>
      </c>
      <c r="L110" s="67">
        <v>2024</v>
      </c>
      <c r="M110" s="69" t="s">
        <v>378</v>
      </c>
      <c r="N110" s="22"/>
    </row>
    <row r="111" spans="1:14" s="134" customFormat="1" ht="54.75" customHeight="1" x14ac:dyDescent="0.3">
      <c r="A111" s="130">
        <v>107</v>
      </c>
      <c r="B111" s="124" t="s">
        <v>445</v>
      </c>
      <c r="C111" s="131" t="s">
        <v>60</v>
      </c>
      <c r="D111" s="129" t="s">
        <v>27</v>
      </c>
      <c r="E111" s="127"/>
      <c r="F111" s="128">
        <v>240000</v>
      </c>
      <c r="G111" s="128">
        <v>36000</v>
      </c>
      <c r="H111" s="128">
        <v>204000</v>
      </c>
      <c r="I111" s="128">
        <v>0</v>
      </c>
      <c r="J111" s="124" t="s">
        <v>446</v>
      </c>
      <c r="K111" s="124">
        <v>2024</v>
      </c>
      <c r="L111" s="124">
        <v>2024</v>
      </c>
      <c r="M111" s="129" t="s">
        <v>378</v>
      </c>
      <c r="N111" s="144"/>
    </row>
    <row r="112" spans="1:14" s="134" customFormat="1" ht="77.25" customHeight="1" x14ac:dyDescent="0.3">
      <c r="A112" s="130">
        <v>108</v>
      </c>
      <c r="B112" s="124" t="s">
        <v>447</v>
      </c>
      <c r="C112" s="131" t="s">
        <v>60</v>
      </c>
      <c r="D112" s="129" t="s">
        <v>27</v>
      </c>
      <c r="E112" s="127"/>
      <c r="F112" s="128">
        <v>1815000</v>
      </c>
      <c r="G112" s="128">
        <v>453750</v>
      </c>
      <c r="H112" s="128">
        <v>1361250</v>
      </c>
      <c r="I112" s="128">
        <v>0</v>
      </c>
      <c r="J112" s="124" t="s">
        <v>448</v>
      </c>
      <c r="K112" s="124">
        <v>2024</v>
      </c>
      <c r="L112" s="124">
        <v>2024</v>
      </c>
      <c r="M112" s="129" t="s">
        <v>378</v>
      </c>
      <c r="N112" s="144"/>
    </row>
    <row r="113" spans="1:15" s="134" customFormat="1" ht="54.75" customHeight="1" x14ac:dyDescent="0.3">
      <c r="A113" s="130">
        <v>109</v>
      </c>
      <c r="B113" s="124" t="s">
        <v>449</v>
      </c>
      <c r="C113" s="131" t="s">
        <v>60</v>
      </c>
      <c r="D113" s="129" t="s">
        <v>27</v>
      </c>
      <c r="E113" s="127"/>
      <c r="F113" s="128">
        <v>150000</v>
      </c>
      <c r="G113" s="128">
        <v>150000</v>
      </c>
      <c r="H113" s="128">
        <v>850000</v>
      </c>
      <c r="I113" s="128">
        <v>0</v>
      </c>
      <c r="J113" s="124" t="s">
        <v>450</v>
      </c>
      <c r="K113" s="124">
        <v>2024</v>
      </c>
      <c r="L113" s="124">
        <v>2024</v>
      </c>
      <c r="M113" s="129" t="s">
        <v>378</v>
      </c>
      <c r="N113" s="144"/>
    </row>
    <row r="114" spans="1:15" s="134" customFormat="1" ht="52.8" x14ac:dyDescent="0.3">
      <c r="A114" s="130">
        <v>110</v>
      </c>
      <c r="B114" s="124" t="s">
        <v>451</v>
      </c>
      <c r="C114" s="131" t="s">
        <v>60</v>
      </c>
      <c r="D114" s="129" t="s">
        <v>27</v>
      </c>
      <c r="E114" s="124"/>
      <c r="F114" s="128">
        <v>400000</v>
      </c>
      <c r="G114" s="128">
        <v>400000</v>
      </c>
      <c r="H114" s="128">
        <v>0</v>
      </c>
      <c r="I114" s="128">
        <v>0</v>
      </c>
      <c r="J114" s="124" t="s">
        <v>452</v>
      </c>
      <c r="K114" s="124">
        <v>2024</v>
      </c>
      <c r="L114" s="124">
        <v>2024</v>
      </c>
      <c r="M114" s="129" t="s">
        <v>378</v>
      </c>
      <c r="N114" s="133"/>
      <c r="O114" s="145"/>
    </row>
    <row r="115" spans="1:15" x14ac:dyDescent="0.3">
      <c r="A115" s="78"/>
      <c r="B115" s="23"/>
      <c r="C115" s="23"/>
      <c r="D115" s="23"/>
      <c r="E115" s="23"/>
      <c r="F115" s="77">
        <f>SUM(F5:F110)</f>
        <v>83691070.939999998</v>
      </c>
      <c r="G115" s="77">
        <f>SUM(G5:G110)</f>
        <v>25317247.520000003</v>
      </c>
      <c r="H115" s="77">
        <f>SUM(H5:H110)</f>
        <v>53295834.280000001</v>
      </c>
      <c r="I115" s="77">
        <f>SUM(I5:I110)</f>
        <v>6677989.1399999997</v>
      </c>
      <c r="J115" s="23"/>
      <c r="K115" s="23"/>
      <c r="L115" s="23"/>
      <c r="M115" s="23"/>
      <c r="N115" s="23"/>
    </row>
    <row r="116" spans="1:15" x14ac:dyDescent="0.3">
      <c r="F116" s="76"/>
      <c r="I116" s="25"/>
    </row>
    <row r="117" spans="1:15" x14ac:dyDescent="0.3">
      <c r="F117" s="76"/>
      <c r="I117" s="25"/>
    </row>
  </sheetData>
  <autoFilter ref="A2:N115" xr:uid="{00000000-0009-0000-0000-000002000000}">
    <filterColumn colId="6" showButton="0"/>
    <filterColumn colId="7" showButton="0"/>
    <filterColumn colId="10" showButton="0"/>
  </autoFilter>
  <mergeCells count="12">
    <mergeCell ref="A1:N1"/>
    <mergeCell ref="N2:N4"/>
    <mergeCell ref="F2:F4"/>
    <mergeCell ref="G2:I3"/>
    <mergeCell ref="J2:J4"/>
    <mergeCell ref="M2:M4"/>
    <mergeCell ref="A2:A4"/>
    <mergeCell ref="B2:B4"/>
    <mergeCell ref="C2:C4"/>
    <mergeCell ref="E2:E4"/>
    <mergeCell ref="K2:L3"/>
    <mergeCell ref="D2:D4"/>
  </mergeCells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11" manualBreakCount="11">
    <brk id="14" max="13" man="1"/>
    <brk id="22" max="13" man="1"/>
    <brk id="31" max="13" man="1"/>
    <brk id="40" max="13" man="1"/>
    <brk id="49" max="13" man="1"/>
    <brk id="58" max="13" man="1"/>
    <brk id="67" max="13" man="1"/>
    <brk id="71" max="13" man="1"/>
    <brk id="85" max="13" man="1"/>
    <brk id="93" max="13" man="1"/>
    <brk id="9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4"/>
  <sheetViews>
    <sheetView view="pageBreakPreview" topLeftCell="A2" zoomScaleNormal="100" zoomScaleSheetLayoutView="100" workbookViewId="0">
      <selection activeCell="B5" sqref="B5"/>
    </sheetView>
  </sheetViews>
  <sheetFormatPr defaultColWidth="9.109375" defaultRowHeight="13.2" x14ac:dyDescent="0.3"/>
  <cols>
    <col min="1" max="1" width="3.5546875" style="28" customWidth="1"/>
    <col min="2" max="2" width="18.109375" style="1" customWidth="1"/>
    <col min="3" max="3" width="11" style="1" customWidth="1"/>
    <col min="4" max="4" width="10" style="1" customWidth="1"/>
    <col min="5" max="5" width="10.6640625" style="1" customWidth="1"/>
    <col min="6" max="6" width="16.109375" style="28" customWidth="1"/>
    <col min="7" max="7" width="16.44140625" style="1" customWidth="1"/>
    <col min="8" max="8" width="15.6640625" style="1" customWidth="1"/>
    <col min="9" max="9" width="15.109375" style="1" customWidth="1"/>
    <col min="10" max="10" width="20.33203125" style="1" customWidth="1"/>
    <col min="11" max="11" width="9.6640625" style="2" customWidth="1"/>
    <col min="12" max="12" width="9.88671875" style="1" customWidth="1"/>
    <col min="13" max="13" width="11.109375" style="1" customWidth="1"/>
    <col min="14" max="14" width="8.5546875" style="1" customWidth="1"/>
    <col min="15" max="15" width="15.6640625" style="1" customWidth="1"/>
    <col min="16" max="16384" width="9.109375" style="28"/>
  </cols>
  <sheetData>
    <row r="1" spans="1:15" ht="15.6" x14ac:dyDescent="0.3">
      <c r="A1" s="166" t="s">
        <v>96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8"/>
    </row>
    <row r="2" spans="1:15" x14ac:dyDescent="0.3">
      <c r="A2" s="159" t="s">
        <v>1</v>
      </c>
      <c r="B2" s="160" t="s">
        <v>0</v>
      </c>
      <c r="C2" s="156" t="s">
        <v>2</v>
      </c>
      <c r="D2" s="156" t="s">
        <v>33</v>
      </c>
      <c r="E2" s="159" t="s">
        <v>432</v>
      </c>
      <c r="F2" s="156" t="s">
        <v>140</v>
      </c>
      <c r="G2" s="156" t="s">
        <v>3</v>
      </c>
      <c r="H2" s="156"/>
      <c r="I2" s="156"/>
      <c r="J2" s="156" t="s">
        <v>56</v>
      </c>
      <c r="K2" s="156" t="s">
        <v>7</v>
      </c>
      <c r="L2" s="156"/>
      <c r="M2" s="156" t="s">
        <v>49</v>
      </c>
      <c r="N2" s="156" t="s">
        <v>9</v>
      </c>
    </row>
    <row r="3" spans="1:15" x14ac:dyDescent="0.3">
      <c r="A3" s="159"/>
      <c r="B3" s="160"/>
      <c r="C3" s="156"/>
      <c r="D3" s="156"/>
      <c r="E3" s="159"/>
      <c r="F3" s="156"/>
      <c r="G3" s="156"/>
      <c r="H3" s="156"/>
      <c r="I3" s="156"/>
      <c r="J3" s="156"/>
      <c r="K3" s="156"/>
      <c r="L3" s="156"/>
      <c r="M3" s="156"/>
      <c r="N3" s="156"/>
    </row>
    <row r="4" spans="1:15" ht="66" customHeight="1" x14ac:dyDescent="0.3">
      <c r="A4" s="159"/>
      <c r="B4" s="160"/>
      <c r="C4" s="156"/>
      <c r="D4" s="156"/>
      <c r="E4" s="159"/>
      <c r="F4" s="156"/>
      <c r="G4" s="52" t="s">
        <v>4</v>
      </c>
      <c r="H4" s="52" t="s">
        <v>5</v>
      </c>
      <c r="I4" s="52" t="s">
        <v>6</v>
      </c>
      <c r="J4" s="156"/>
      <c r="K4" s="53" t="s">
        <v>14</v>
      </c>
      <c r="L4" s="53" t="s">
        <v>8</v>
      </c>
      <c r="M4" s="156"/>
      <c r="N4" s="156"/>
    </row>
    <row r="5" spans="1:15" s="38" customFormat="1" ht="79.2" x14ac:dyDescent="0.3">
      <c r="A5" s="62">
        <v>1</v>
      </c>
      <c r="B5" s="17" t="s">
        <v>110</v>
      </c>
      <c r="C5" s="46" t="s">
        <v>62</v>
      </c>
      <c r="D5" s="27" t="s">
        <v>29</v>
      </c>
      <c r="E5" s="17"/>
      <c r="F5" s="54">
        <v>170000</v>
      </c>
      <c r="G5" s="54">
        <f>F5*0.15</f>
        <v>25500</v>
      </c>
      <c r="H5" s="54">
        <f>F5-G5</f>
        <v>144500</v>
      </c>
      <c r="I5" s="54">
        <v>0</v>
      </c>
      <c r="J5" s="27" t="s">
        <v>163</v>
      </c>
      <c r="K5" s="17">
        <v>2024</v>
      </c>
      <c r="L5" s="17">
        <v>2024</v>
      </c>
      <c r="M5" s="17" t="s">
        <v>39</v>
      </c>
      <c r="N5" s="22" t="s">
        <v>107</v>
      </c>
      <c r="O5" s="51"/>
    </row>
    <row r="6" spans="1:15" ht="61.2" x14ac:dyDescent="0.3">
      <c r="A6" s="62">
        <v>2</v>
      </c>
      <c r="B6" s="17" t="s">
        <v>428</v>
      </c>
      <c r="C6" s="46" t="s">
        <v>62</v>
      </c>
      <c r="D6" s="27" t="s">
        <v>29</v>
      </c>
      <c r="E6" s="17"/>
      <c r="F6" s="54">
        <f>SUM(G6:I6)</f>
        <v>398471.74</v>
      </c>
      <c r="G6" s="54">
        <v>44828.07</v>
      </c>
      <c r="H6" s="54">
        <v>338700.98</v>
      </c>
      <c r="I6" s="54">
        <v>14942.69</v>
      </c>
      <c r="J6" s="17" t="s">
        <v>53</v>
      </c>
      <c r="K6" s="17">
        <v>2022</v>
      </c>
      <c r="L6" s="17">
        <v>2023</v>
      </c>
      <c r="M6" s="17" t="s">
        <v>378</v>
      </c>
      <c r="N6" s="22" t="s">
        <v>107</v>
      </c>
    </row>
    <row r="7" spans="1:15" ht="61.2" x14ac:dyDescent="0.3">
      <c r="A7" s="62">
        <v>3</v>
      </c>
      <c r="B7" s="17" t="s">
        <v>289</v>
      </c>
      <c r="C7" s="46" t="s">
        <v>62</v>
      </c>
      <c r="D7" s="27" t="s">
        <v>29</v>
      </c>
      <c r="E7" s="17"/>
      <c r="F7" s="54">
        <v>75000</v>
      </c>
      <c r="G7" s="54">
        <f>F7*0.15</f>
        <v>11250</v>
      </c>
      <c r="H7" s="54">
        <f>F7-G7</f>
        <v>63750</v>
      </c>
      <c r="I7" s="54">
        <v>0</v>
      </c>
      <c r="J7" s="17" t="s">
        <v>164</v>
      </c>
      <c r="K7" s="17">
        <v>2024</v>
      </c>
      <c r="L7" s="17">
        <v>2024</v>
      </c>
      <c r="M7" s="17" t="s">
        <v>48</v>
      </c>
      <c r="N7" s="22" t="s">
        <v>107</v>
      </c>
    </row>
    <row r="8" spans="1:15" ht="61.2" x14ac:dyDescent="0.3">
      <c r="A8" s="62">
        <v>4</v>
      </c>
      <c r="B8" s="17" t="s">
        <v>12</v>
      </c>
      <c r="C8" s="46" t="s">
        <v>62</v>
      </c>
      <c r="D8" s="27" t="s">
        <v>29</v>
      </c>
      <c r="E8" s="17"/>
      <c r="F8" s="54">
        <v>123240</v>
      </c>
      <c r="G8" s="56">
        <v>0</v>
      </c>
      <c r="H8" s="54">
        <v>123240</v>
      </c>
      <c r="I8" s="54">
        <v>0</v>
      </c>
      <c r="J8" s="17" t="s">
        <v>54</v>
      </c>
      <c r="K8" s="17">
        <v>2024</v>
      </c>
      <c r="L8" s="17">
        <v>2024</v>
      </c>
      <c r="M8" s="17" t="s">
        <v>48</v>
      </c>
      <c r="N8" s="22" t="s">
        <v>107</v>
      </c>
    </row>
    <row r="9" spans="1:15" ht="61.2" x14ac:dyDescent="0.3">
      <c r="A9" s="62">
        <v>5</v>
      </c>
      <c r="B9" s="17" t="s">
        <v>292</v>
      </c>
      <c r="C9" s="46" t="s">
        <v>62</v>
      </c>
      <c r="D9" s="27" t="s">
        <v>29</v>
      </c>
      <c r="E9" s="17"/>
      <c r="F9" s="54">
        <v>100000</v>
      </c>
      <c r="G9" s="56">
        <f>F9*0.15</f>
        <v>15000</v>
      </c>
      <c r="H9" s="54">
        <f>F9-G9</f>
        <v>85000</v>
      </c>
      <c r="I9" s="54">
        <v>0</v>
      </c>
      <c r="J9" s="17" t="s">
        <v>293</v>
      </c>
      <c r="K9" s="17">
        <v>2024</v>
      </c>
      <c r="L9" s="17">
        <v>2024</v>
      </c>
      <c r="M9" s="17" t="s">
        <v>117</v>
      </c>
      <c r="N9" s="22" t="s">
        <v>107</v>
      </c>
    </row>
    <row r="10" spans="1:15" s="38" customFormat="1" ht="92.4" x14ac:dyDescent="0.3">
      <c r="A10" s="62">
        <v>6</v>
      </c>
      <c r="B10" s="17" t="s">
        <v>257</v>
      </c>
      <c r="C10" s="46" t="s">
        <v>62</v>
      </c>
      <c r="D10" s="27" t="s">
        <v>29</v>
      </c>
      <c r="E10" s="17"/>
      <c r="F10" s="54">
        <v>100000</v>
      </c>
      <c r="G10" s="54">
        <v>0</v>
      </c>
      <c r="H10" s="54">
        <v>100000</v>
      </c>
      <c r="I10" s="54">
        <v>0</v>
      </c>
      <c r="J10" s="17" t="s">
        <v>199</v>
      </c>
      <c r="K10" s="17">
        <v>2023</v>
      </c>
      <c r="L10" s="17">
        <v>2024</v>
      </c>
      <c r="M10" s="17" t="s">
        <v>117</v>
      </c>
      <c r="N10" s="22" t="s">
        <v>107</v>
      </c>
      <c r="O10" s="51"/>
    </row>
    <row r="11" spans="1:15" ht="118.8" x14ac:dyDescent="0.3">
      <c r="A11" s="62">
        <v>7</v>
      </c>
      <c r="B11" s="17" t="s">
        <v>429</v>
      </c>
      <c r="C11" s="46" t="s">
        <v>62</v>
      </c>
      <c r="D11" s="27" t="s">
        <v>59</v>
      </c>
      <c r="E11" s="97"/>
      <c r="F11" s="54">
        <f>SUM(G11:H11)</f>
        <v>1058948</v>
      </c>
      <c r="G11" s="54">
        <v>158948</v>
      </c>
      <c r="H11" s="54">
        <v>900000</v>
      </c>
      <c r="I11" s="54">
        <v>0</v>
      </c>
      <c r="J11" s="17" t="s">
        <v>135</v>
      </c>
      <c r="K11" s="97">
        <v>2022</v>
      </c>
      <c r="L11" s="97">
        <v>2023</v>
      </c>
      <c r="M11" s="17" t="s">
        <v>51</v>
      </c>
      <c r="N11" s="22" t="s">
        <v>107</v>
      </c>
    </row>
    <row r="12" spans="1:15" s="38" customFormat="1" ht="66" x14ac:dyDescent="0.3">
      <c r="A12" s="62">
        <v>8</v>
      </c>
      <c r="B12" s="17" t="s">
        <v>52</v>
      </c>
      <c r="C12" s="46" t="s">
        <v>62</v>
      </c>
      <c r="D12" s="27" t="s">
        <v>59</v>
      </c>
      <c r="E12" s="17"/>
      <c r="F12" s="54">
        <v>91064</v>
      </c>
      <c r="G12" s="56">
        <v>0</v>
      </c>
      <c r="H12" s="54">
        <v>91064</v>
      </c>
      <c r="I12" s="54">
        <v>0</v>
      </c>
      <c r="J12" s="17" t="s">
        <v>10</v>
      </c>
      <c r="K12" s="17">
        <v>2024</v>
      </c>
      <c r="L12" s="17">
        <v>2024</v>
      </c>
      <c r="M12" s="17" t="s">
        <v>47</v>
      </c>
      <c r="N12" s="22" t="s">
        <v>107</v>
      </c>
      <c r="O12" s="51"/>
    </row>
    <row r="13" spans="1:15" s="38" customFormat="1" ht="79.2" x14ac:dyDescent="0.3">
      <c r="A13" s="62">
        <v>9</v>
      </c>
      <c r="B13" s="17" t="s">
        <v>109</v>
      </c>
      <c r="C13" s="46" t="s">
        <v>62</v>
      </c>
      <c r="D13" s="27" t="s">
        <v>59</v>
      </c>
      <c r="E13" s="17"/>
      <c r="F13" s="54">
        <v>125000</v>
      </c>
      <c r="G13" s="54">
        <f>F13*0.15</f>
        <v>18750</v>
      </c>
      <c r="H13" s="54">
        <f>F13-G13</f>
        <v>106250</v>
      </c>
      <c r="I13" s="54">
        <v>0</v>
      </c>
      <c r="J13" s="17" t="s">
        <v>108</v>
      </c>
      <c r="K13" s="17">
        <v>2023</v>
      </c>
      <c r="L13" s="17">
        <v>2024</v>
      </c>
      <c r="M13" s="17" t="s">
        <v>43</v>
      </c>
      <c r="N13" s="22" t="s">
        <v>107</v>
      </c>
      <c r="O13" s="51"/>
    </row>
    <row r="14" spans="1:15" s="38" customFormat="1" ht="61.2" x14ac:dyDescent="0.3">
      <c r="A14" s="62">
        <v>10</v>
      </c>
      <c r="B14" s="17" t="s">
        <v>111</v>
      </c>
      <c r="C14" s="46" t="s">
        <v>62</v>
      </c>
      <c r="D14" s="27" t="s">
        <v>59</v>
      </c>
      <c r="E14" s="17"/>
      <c r="F14" s="54">
        <v>1000000</v>
      </c>
      <c r="G14" s="54">
        <f>F14*0.15</f>
        <v>150000</v>
      </c>
      <c r="H14" s="54">
        <f>F14-G14</f>
        <v>850000</v>
      </c>
      <c r="I14" s="54">
        <v>0</v>
      </c>
      <c r="J14" s="17" t="s">
        <v>372</v>
      </c>
      <c r="K14" s="17">
        <v>2023</v>
      </c>
      <c r="L14" s="17">
        <v>2024</v>
      </c>
      <c r="M14" s="17" t="s">
        <v>378</v>
      </c>
      <c r="N14" s="22" t="s">
        <v>107</v>
      </c>
      <c r="O14" s="51"/>
    </row>
    <row r="15" spans="1:15" s="38" customFormat="1" ht="79.2" x14ac:dyDescent="0.3">
      <c r="A15" s="62">
        <v>11</v>
      </c>
      <c r="B15" s="17" t="s">
        <v>424</v>
      </c>
      <c r="C15" s="46" t="s">
        <v>62</v>
      </c>
      <c r="D15" s="27" t="s">
        <v>59</v>
      </c>
      <c r="E15" s="17"/>
      <c r="F15" s="54">
        <v>2000000</v>
      </c>
      <c r="G15" s="54">
        <f>F15*0.15</f>
        <v>300000</v>
      </c>
      <c r="H15" s="54">
        <f>F15-G15</f>
        <v>1700000</v>
      </c>
      <c r="I15" s="54">
        <v>0</v>
      </c>
      <c r="J15" s="17" t="s">
        <v>103</v>
      </c>
      <c r="K15" s="17">
        <v>2022</v>
      </c>
      <c r="L15" s="17">
        <v>2023</v>
      </c>
      <c r="M15" s="17" t="s">
        <v>378</v>
      </c>
      <c r="N15" s="22" t="s">
        <v>107</v>
      </c>
      <c r="O15" s="51"/>
    </row>
    <row r="16" spans="1:15" s="38" customFormat="1" ht="61.2" x14ac:dyDescent="0.3">
      <c r="A16" s="62">
        <v>12</v>
      </c>
      <c r="B16" s="17" t="s">
        <v>136</v>
      </c>
      <c r="C16" s="46" t="s">
        <v>62</v>
      </c>
      <c r="D16" s="27" t="s">
        <v>59</v>
      </c>
      <c r="E16" s="17"/>
      <c r="F16" s="54">
        <v>120000</v>
      </c>
      <c r="G16" s="54">
        <v>0</v>
      </c>
      <c r="H16" s="54">
        <v>120000</v>
      </c>
      <c r="I16" s="54">
        <v>0</v>
      </c>
      <c r="J16" s="17" t="s">
        <v>50</v>
      </c>
      <c r="K16" s="17">
        <v>2023</v>
      </c>
      <c r="L16" s="17">
        <v>2024</v>
      </c>
      <c r="M16" s="17" t="s">
        <v>378</v>
      </c>
      <c r="N16" s="22" t="s">
        <v>107</v>
      </c>
      <c r="O16" s="51"/>
    </row>
    <row r="17" spans="1:15" s="90" customFormat="1" ht="66" x14ac:dyDescent="0.3">
      <c r="A17" s="62">
        <v>13</v>
      </c>
      <c r="B17" s="27" t="s">
        <v>179</v>
      </c>
      <c r="C17" s="46" t="s">
        <v>62</v>
      </c>
      <c r="D17" s="27" t="s">
        <v>28</v>
      </c>
      <c r="E17" s="27"/>
      <c r="F17" s="85">
        <v>70000</v>
      </c>
      <c r="G17" s="85">
        <v>70000</v>
      </c>
      <c r="H17" s="54">
        <v>0</v>
      </c>
      <c r="I17" s="54">
        <v>0</v>
      </c>
      <c r="J17" s="27" t="s">
        <v>189</v>
      </c>
      <c r="K17" s="27">
        <v>2022</v>
      </c>
      <c r="L17" s="27">
        <v>2023</v>
      </c>
      <c r="M17" s="17" t="s">
        <v>378</v>
      </c>
      <c r="N17" s="27"/>
    </row>
    <row r="18" spans="1:15" s="90" customFormat="1" ht="39.6" x14ac:dyDescent="0.3">
      <c r="A18" s="62">
        <v>14</v>
      </c>
      <c r="B18" s="27" t="s">
        <v>362</v>
      </c>
      <c r="C18" s="46" t="s">
        <v>62</v>
      </c>
      <c r="D18" s="27" t="s">
        <v>28</v>
      </c>
      <c r="E18" s="27"/>
      <c r="F18" s="85">
        <v>90000</v>
      </c>
      <c r="G18" s="85">
        <v>90000</v>
      </c>
      <c r="H18" s="54">
        <v>0</v>
      </c>
      <c r="I18" s="54">
        <v>0</v>
      </c>
      <c r="J18" s="27" t="s">
        <v>363</v>
      </c>
      <c r="K18" s="27">
        <v>2024</v>
      </c>
      <c r="L18" s="27">
        <v>2024</v>
      </c>
      <c r="M18" s="91" t="s">
        <v>43</v>
      </c>
      <c r="N18" s="27"/>
    </row>
    <row r="19" spans="1:15" ht="92.4" x14ac:dyDescent="0.3">
      <c r="A19" s="62">
        <v>15</v>
      </c>
      <c r="B19" s="17" t="s">
        <v>168</v>
      </c>
      <c r="C19" s="46" t="s">
        <v>62</v>
      </c>
      <c r="D19" s="27" t="s">
        <v>28</v>
      </c>
      <c r="E19" s="17"/>
      <c r="F19" s="95">
        <v>200000</v>
      </c>
      <c r="G19" s="95">
        <f>F19*0.15</f>
        <v>30000</v>
      </c>
      <c r="H19" s="54">
        <f>F19-G19</f>
        <v>170000</v>
      </c>
      <c r="I19" s="54">
        <v>0</v>
      </c>
      <c r="J19" s="17" t="s">
        <v>169</v>
      </c>
      <c r="K19" s="17">
        <v>2022</v>
      </c>
      <c r="L19" s="17">
        <v>2024</v>
      </c>
      <c r="M19" s="17" t="s">
        <v>378</v>
      </c>
      <c r="N19" s="22" t="s">
        <v>107</v>
      </c>
    </row>
    <row r="20" spans="1:15" s="38" customFormat="1" ht="39.6" x14ac:dyDescent="0.3">
      <c r="A20" s="62">
        <v>16</v>
      </c>
      <c r="B20" s="17" t="s">
        <v>133</v>
      </c>
      <c r="C20" s="46" t="s">
        <v>62</v>
      </c>
      <c r="D20" s="27" t="s">
        <v>28</v>
      </c>
      <c r="E20" s="17"/>
      <c r="F20" s="95">
        <v>50000</v>
      </c>
      <c r="G20" s="95">
        <v>50000</v>
      </c>
      <c r="H20" s="54">
        <v>0</v>
      </c>
      <c r="I20" s="54">
        <v>0</v>
      </c>
      <c r="J20" s="17" t="s">
        <v>165</v>
      </c>
      <c r="K20" s="17">
        <v>2023</v>
      </c>
      <c r="L20" s="17">
        <v>2024</v>
      </c>
      <c r="M20" s="17" t="s">
        <v>378</v>
      </c>
      <c r="N20" s="22"/>
      <c r="O20" s="75"/>
    </row>
    <row r="21" spans="1:15" s="38" customFormat="1" ht="61.2" x14ac:dyDescent="0.3">
      <c r="A21" s="62">
        <v>17</v>
      </c>
      <c r="B21" s="17" t="s">
        <v>170</v>
      </c>
      <c r="C21" s="46" t="s">
        <v>62</v>
      </c>
      <c r="D21" s="27" t="s">
        <v>28</v>
      </c>
      <c r="E21" s="17"/>
      <c r="F21" s="95">
        <v>90600</v>
      </c>
      <c r="G21" s="95">
        <f>F21-I21</f>
        <v>63450</v>
      </c>
      <c r="H21" s="54">
        <v>0</v>
      </c>
      <c r="I21" s="54">
        <v>27150</v>
      </c>
      <c r="J21" s="17" t="s">
        <v>421</v>
      </c>
      <c r="K21" s="17">
        <v>2022</v>
      </c>
      <c r="L21" s="17">
        <v>2024</v>
      </c>
      <c r="M21" s="17" t="s">
        <v>378</v>
      </c>
      <c r="N21" s="22" t="s">
        <v>107</v>
      </c>
      <c r="O21" s="64"/>
    </row>
    <row r="22" spans="1:15" s="90" customFormat="1" ht="39.6" x14ac:dyDescent="0.3">
      <c r="A22" s="62">
        <v>18</v>
      </c>
      <c r="B22" s="27" t="s">
        <v>193</v>
      </c>
      <c r="C22" s="46" t="s">
        <v>62</v>
      </c>
      <c r="D22" s="27" t="s">
        <v>28</v>
      </c>
      <c r="E22" s="27"/>
      <c r="F22" s="85">
        <v>50000</v>
      </c>
      <c r="G22" s="85">
        <v>50000</v>
      </c>
      <c r="H22" s="54">
        <v>0</v>
      </c>
      <c r="I22" s="54">
        <v>0</v>
      </c>
      <c r="J22" s="27" t="s">
        <v>194</v>
      </c>
      <c r="K22" s="27">
        <v>2023</v>
      </c>
      <c r="L22" s="27">
        <v>2024</v>
      </c>
      <c r="M22" s="17" t="s">
        <v>378</v>
      </c>
      <c r="N22" s="27"/>
    </row>
    <row r="23" spans="1:15" s="38" customFormat="1" ht="61.2" x14ac:dyDescent="0.3">
      <c r="A23" s="62">
        <v>19</v>
      </c>
      <c r="B23" s="86" t="s">
        <v>294</v>
      </c>
      <c r="C23" s="92" t="s">
        <v>62</v>
      </c>
      <c r="D23" s="87" t="s">
        <v>115</v>
      </c>
      <c r="E23" s="86"/>
      <c r="F23" s="88">
        <v>361741</v>
      </c>
      <c r="G23" s="88">
        <f>F23*0.15</f>
        <v>54261.15</v>
      </c>
      <c r="H23" s="88">
        <f>F23-G23</f>
        <v>307479.84999999998</v>
      </c>
      <c r="I23" s="88">
        <v>0</v>
      </c>
      <c r="J23" s="86" t="s">
        <v>118</v>
      </c>
      <c r="K23" s="86">
        <v>2023</v>
      </c>
      <c r="L23" s="86">
        <v>2024</v>
      </c>
      <c r="M23" s="86" t="s">
        <v>114</v>
      </c>
      <c r="N23" s="89" t="s">
        <v>107</v>
      </c>
      <c r="O23" s="51"/>
    </row>
    <row r="24" spans="1:15" s="38" customFormat="1" ht="66" x14ac:dyDescent="0.3">
      <c r="A24" s="62">
        <v>20</v>
      </c>
      <c r="B24" s="17" t="s">
        <v>120</v>
      </c>
      <c r="C24" s="46" t="s">
        <v>62</v>
      </c>
      <c r="D24" s="27" t="s">
        <v>30</v>
      </c>
      <c r="E24" s="17"/>
      <c r="F24" s="54">
        <v>17000000</v>
      </c>
      <c r="G24" s="54">
        <f>F24*0.15</f>
        <v>2550000</v>
      </c>
      <c r="H24" s="54">
        <f>F24-G24</f>
        <v>14450000</v>
      </c>
      <c r="I24" s="54">
        <v>0</v>
      </c>
      <c r="J24" s="17" t="s">
        <v>121</v>
      </c>
      <c r="K24" s="17">
        <v>2023</v>
      </c>
      <c r="L24" s="17">
        <v>2025</v>
      </c>
      <c r="M24" s="17" t="s">
        <v>378</v>
      </c>
      <c r="N24" s="22" t="s">
        <v>107</v>
      </c>
      <c r="O24" s="51"/>
    </row>
    <row r="25" spans="1:15" ht="66" x14ac:dyDescent="0.3">
      <c r="A25" s="62">
        <v>21</v>
      </c>
      <c r="B25" s="17" t="s">
        <v>148</v>
      </c>
      <c r="C25" s="46" t="s">
        <v>62</v>
      </c>
      <c r="D25" s="27" t="s">
        <v>30</v>
      </c>
      <c r="E25" s="17"/>
      <c r="F25" s="54">
        <v>1100000</v>
      </c>
      <c r="G25" s="54">
        <v>1100000</v>
      </c>
      <c r="H25" s="54">
        <v>0</v>
      </c>
      <c r="I25" s="54">
        <f>F25-G25</f>
        <v>0</v>
      </c>
      <c r="J25" s="17" t="s">
        <v>143</v>
      </c>
      <c r="K25" s="17">
        <v>2021</v>
      </c>
      <c r="L25" s="17">
        <v>2023</v>
      </c>
      <c r="M25" s="17" t="s">
        <v>389</v>
      </c>
      <c r="N25" s="17"/>
    </row>
    <row r="26" spans="1:15" ht="66" x14ac:dyDescent="0.3">
      <c r="A26" s="62">
        <v>22</v>
      </c>
      <c r="B26" s="17" t="s">
        <v>249</v>
      </c>
      <c r="C26" s="46" t="s">
        <v>62</v>
      </c>
      <c r="D26" s="27" t="s">
        <v>30</v>
      </c>
      <c r="E26" s="17"/>
      <c r="F26" s="54">
        <v>54000</v>
      </c>
      <c r="G26" s="54">
        <f>F26*0.15</f>
        <v>8100</v>
      </c>
      <c r="H26" s="54">
        <f t="shared" ref="H26:H36" si="0">F26-G26</f>
        <v>45900</v>
      </c>
      <c r="I26" s="54">
        <v>0</v>
      </c>
      <c r="J26" s="17" t="s">
        <v>196</v>
      </c>
      <c r="K26" s="17">
        <v>2023</v>
      </c>
      <c r="L26" s="17">
        <v>2024</v>
      </c>
      <c r="M26" s="17" t="s">
        <v>46</v>
      </c>
      <c r="N26" s="22" t="s">
        <v>107</v>
      </c>
      <c r="O26" s="12"/>
    </row>
    <row r="27" spans="1:15" s="21" customFormat="1" ht="61.2" x14ac:dyDescent="0.25">
      <c r="A27" s="62">
        <v>23</v>
      </c>
      <c r="B27" s="17" t="s">
        <v>387</v>
      </c>
      <c r="C27" s="46" t="s">
        <v>62</v>
      </c>
      <c r="D27" s="27" t="s">
        <v>30</v>
      </c>
      <c r="E27" s="17"/>
      <c r="F27" s="54">
        <v>50000</v>
      </c>
      <c r="G27" s="54">
        <f>F27*0.15</f>
        <v>7500</v>
      </c>
      <c r="H27" s="54">
        <f t="shared" si="0"/>
        <v>42500</v>
      </c>
      <c r="I27" s="54">
        <v>0</v>
      </c>
      <c r="J27" s="17" t="s">
        <v>11</v>
      </c>
      <c r="K27" s="17">
        <v>2023</v>
      </c>
      <c r="L27" s="17">
        <v>2024</v>
      </c>
      <c r="M27" s="17" t="s">
        <v>379</v>
      </c>
      <c r="N27" s="22" t="s">
        <v>107</v>
      </c>
    </row>
    <row r="28" spans="1:15" s="21" customFormat="1" ht="61.2" x14ac:dyDescent="0.25">
      <c r="A28" s="62">
        <v>24</v>
      </c>
      <c r="B28" s="17" t="s">
        <v>388</v>
      </c>
      <c r="C28" s="46" t="s">
        <v>62</v>
      </c>
      <c r="D28" s="27" t="s">
        <v>30</v>
      </c>
      <c r="E28" s="17"/>
      <c r="F28" s="54">
        <v>150000</v>
      </c>
      <c r="G28" s="54">
        <f>F28*0.15</f>
        <v>22500</v>
      </c>
      <c r="H28" s="54">
        <f t="shared" si="0"/>
        <v>127500</v>
      </c>
      <c r="I28" s="54"/>
      <c r="J28" s="17" t="s">
        <v>206</v>
      </c>
      <c r="K28" s="17">
        <v>2023</v>
      </c>
      <c r="L28" s="17">
        <v>2024</v>
      </c>
      <c r="M28" s="27" t="s">
        <v>66</v>
      </c>
      <c r="N28" s="22" t="s">
        <v>107</v>
      </c>
    </row>
    <row r="29" spans="1:15" s="38" customFormat="1" ht="79.2" x14ac:dyDescent="0.3">
      <c r="A29" s="62">
        <v>25</v>
      </c>
      <c r="B29" s="27" t="s">
        <v>167</v>
      </c>
      <c r="C29" s="46" t="s">
        <v>62</v>
      </c>
      <c r="D29" s="27" t="s">
        <v>30</v>
      </c>
      <c r="E29" s="27"/>
      <c r="F29" s="57">
        <v>200000</v>
      </c>
      <c r="G29" s="57">
        <f>F29*0.3</f>
        <v>60000</v>
      </c>
      <c r="H29" s="57">
        <f t="shared" si="0"/>
        <v>140000</v>
      </c>
      <c r="I29" s="56">
        <v>0</v>
      </c>
      <c r="J29" s="27" t="s">
        <v>166</v>
      </c>
      <c r="K29" s="27">
        <v>2023</v>
      </c>
      <c r="L29" s="27">
        <v>2024</v>
      </c>
      <c r="M29" s="27" t="s">
        <v>66</v>
      </c>
      <c r="N29" s="22" t="s">
        <v>107</v>
      </c>
    </row>
    <row r="30" spans="1:15" s="38" customFormat="1" ht="61.2" x14ac:dyDescent="0.3">
      <c r="A30" s="62">
        <v>26</v>
      </c>
      <c r="B30" s="27" t="s">
        <v>205</v>
      </c>
      <c r="C30" s="46" t="s">
        <v>62</v>
      </c>
      <c r="D30" s="27" t="s">
        <v>30</v>
      </c>
      <c r="E30" s="27"/>
      <c r="F30" s="57">
        <v>400000</v>
      </c>
      <c r="G30" s="57">
        <f t="shared" ref="G30:G36" si="1">F30*0.15</f>
        <v>60000</v>
      </c>
      <c r="H30" s="57">
        <f t="shared" si="0"/>
        <v>340000</v>
      </c>
      <c r="I30" s="56">
        <v>0</v>
      </c>
      <c r="J30" s="27" t="s">
        <v>366</v>
      </c>
      <c r="K30" s="27">
        <v>2024</v>
      </c>
      <c r="L30" s="27">
        <v>2024</v>
      </c>
      <c r="M30" s="27" t="s">
        <v>66</v>
      </c>
      <c r="N30" s="22" t="s">
        <v>107</v>
      </c>
    </row>
    <row r="31" spans="1:15" s="38" customFormat="1" ht="61.2" x14ac:dyDescent="0.3">
      <c r="A31" s="62">
        <v>27</v>
      </c>
      <c r="B31" s="27" t="s">
        <v>207</v>
      </c>
      <c r="C31" s="46" t="s">
        <v>62</v>
      </c>
      <c r="D31" s="27" t="s">
        <v>30</v>
      </c>
      <c r="E31" s="27"/>
      <c r="F31" s="57">
        <v>70000</v>
      </c>
      <c r="G31" s="57">
        <f t="shared" si="1"/>
        <v>10500</v>
      </c>
      <c r="H31" s="57">
        <f t="shared" si="0"/>
        <v>59500</v>
      </c>
      <c r="I31" s="56">
        <v>0</v>
      </c>
      <c r="J31" s="27" t="s">
        <v>209</v>
      </c>
      <c r="K31" s="27">
        <v>2023</v>
      </c>
      <c r="L31" s="27">
        <v>2024</v>
      </c>
      <c r="M31" s="27" t="s">
        <v>66</v>
      </c>
      <c r="N31" s="22" t="s">
        <v>107</v>
      </c>
    </row>
    <row r="32" spans="1:15" s="38" customFormat="1" ht="61.2" x14ac:dyDescent="0.3">
      <c r="A32" s="62">
        <v>28</v>
      </c>
      <c r="B32" s="27" t="s">
        <v>208</v>
      </c>
      <c r="C32" s="46" t="s">
        <v>62</v>
      </c>
      <c r="D32" s="27" t="s">
        <v>30</v>
      </c>
      <c r="E32" s="27"/>
      <c r="F32" s="57">
        <v>70000</v>
      </c>
      <c r="G32" s="57">
        <f t="shared" si="1"/>
        <v>10500</v>
      </c>
      <c r="H32" s="57">
        <f t="shared" si="0"/>
        <v>59500</v>
      </c>
      <c r="I32" s="56">
        <v>0</v>
      </c>
      <c r="J32" s="27" t="s">
        <v>210</v>
      </c>
      <c r="K32" s="27">
        <v>2023</v>
      </c>
      <c r="L32" s="27">
        <v>2024</v>
      </c>
      <c r="M32" s="27" t="s">
        <v>66</v>
      </c>
      <c r="N32" s="22" t="s">
        <v>107</v>
      </c>
    </row>
    <row r="33" spans="1:15" s="38" customFormat="1" ht="66" x14ac:dyDescent="0.3">
      <c r="A33" s="62">
        <v>29</v>
      </c>
      <c r="B33" s="27" t="s">
        <v>258</v>
      </c>
      <c r="C33" s="46" t="s">
        <v>62</v>
      </c>
      <c r="D33" s="27" t="s">
        <v>30</v>
      </c>
      <c r="E33" s="27"/>
      <c r="F33" s="57">
        <v>50000</v>
      </c>
      <c r="G33" s="57">
        <f t="shared" si="1"/>
        <v>7500</v>
      </c>
      <c r="H33" s="57">
        <f t="shared" si="0"/>
        <v>42500</v>
      </c>
      <c r="I33" s="56">
        <v>0</v>
      </c>
      <c r="J33" s="27" t="s">
        <v>259</v>
      </c>
      <c r="K33" s="27">
        <v>2023</v>
      </c>
      <c r="L33" s="27">
        <v>2024</v>
      </c>
      <c r="M33" s="27" t="s">
        <v>66</v>
      </c>
      <c r="N33" s="22" t="s">
        <v>107</v>
      </c>
    </row>
    <row r="34" spans="1:15" s="38" customFormat="1" ht="61.2" x14ac:dyDescent="0.3">
      <c r="A34" s="62">
        <v>30</v>
      </c>
      <c r="B34" s="27" t="s">
        <v>276</v>
      </c>
      <c r="C34" s="46" t="s">
        <v>62</v>
      </c>
      <c r="D34" s="27" t="s">
        <v>30</v>
      </c>
      <c r="E34" s="27"/>
      <c r="F34" s="57">
        <v>200000</v>
      </c>
      <c r="G34" s="57">
        <f t="shared" si="1"/>
        <v>30000</v>
      </c>
      <c r="H34" s="57">
        <f t="shared" si="0"/>
        <v>170000</v>
      </c>
      <c r="I34" s="57">
        <v>0</v>
      </c>
      <c r="J34" s="27" t="s">
        <v>211</v>
      </c>
      <c r="K34" s="27">
        <v>2023</v>
      </c>
      <c r="L34" s="27">
        <v>2024</v>
      </c>
      <c r="M34" s="69" t="s">
        <v>378</v>
      </c>
      <c r="N34" s="22" t="s">
        <v>107</v>
      </c>
    </row>
    <row r="35" spans="1:15" s="38" customFormat="1" ht="61.2" x14ac:dyDescent="0.3">
      <c r="A35" s="62">
        <v>31</v>
      </c>
      <c r="B35" s="27" t="s">
        <v>278</v>
      </c>
      <c r="C35" s="46" t="s">
        <v>62</v>
      </c>
      <c r="D35" s="27" t="s">
        <v>30</v>
      </c>
      <c r="E35" s="27"/>
      <c r="F35" s="57">
        <v>200000</v>
      </c>
      <c r="G35" s="57">
        <f t="shared" si="1"/>
        <v>30000</v>
      </c>
      <c r="H35" s="57">
        <f t="shared" si="0"/>
        <v>170000</v>
      </c>
      <c r="I35" s="57">
        <v>0</v>
      </c>
      <c r="J35" s="27" t="s">
        <v>279</v>
      </c>
      <c r="K35" s="27">
        <v>2023</v>
      </c>
      <c r="L35" s="27">
        <v>2024</v>
      </c>
      <c r="M35" s="69" t="s">
        <v>378</v>
      </c>
      <c r="N35" s="22" t="s">
        <v>107</v>
      </c>
    </row>
    <row r="36" spans="1:15" s="38" customFormat="1" ht="61.2" x14ac:dyDescent="0.3">
      <c r="A36" s="62">
        <v>32</v>
      </c>
      <c r="B36" s="27" t="s">
        <v>250</v>
      </c>
      <c r="C36" s="46" t="s">
        <v>62</v>
      </c>
      <c r="D36" s="27" t="s">
        <v>260</v>
      </c>
      <c r="E36" s="5"/>
      <c r="F36" s="57">
        <v>50000</v>
      </c>
      <c r="G36" s="57">
        <f t="shared" si="1"/>
        <v>7500</v>
      </c>
      <c r="H36" s="57">
        <f t="shared" si="0"/>
        <v>42500</v>
      </c>
      <c r="I36" s="57">
        <v>0</v>
      </c>
      <c r="J36" s="3" t="s">
        <v>251</v>
      </c>
      <c r="K36" s="67">
        <v>2023</v>
      </c>
      <c r="L36" s="67">
        <v>2024</v>
      </c>
      <c r="M36" s="68" t="s">
        <v>38</v>
      </c>
      <c r="N36" s="22" t="s">
        <v>107</v>
      </c>
    </row>
    <row r="37" spans="1:15" ht="66" x14ac:dyDescent="0.3">
      <c r="A37" s="62">
        <v>33</v>
      </c>
      <c r="B37" s="27" t="s">
        <v>197</v>
      </c>
      <c r="C37" s="46" t="s">
        <v>62</v>
      </c>
      <c r="D37" s="27" t="s">
        <v>31</v>
      </c>
      <c r="E37" s="5"/>
      <c r="F37" s="57">
        <v>50000</v>
      </c>
      <c r="G37" s="57">
        <v>50000</v>
      </c>
      <c r="H37" s="57">
        <v>0</v>
      </c>
      <c r="I37" s="57">
        <v>0</v>
      </c>
      <c r="J37" s="3" t="s">
        <v>198</v>
      </c>
      <c r="K37" s="27">
        <v>2023</v>
      </c>
      <c r="L37" s="27">
        <v>2024</v>
      </c>
      <c r="M37" s="69" t="s">
        <v>378</v>
      </c>
      <c r="N37" s="32"/>
      <c r="O37" s="28"/>
    </row>
    <row r="38" spans="1:15" ht="66" x14ac:dyDescent="0.3">
      <c r="A38" s="62">
        <v>34</v>
      </c>
      <c r="B38" s="68" t="s">
        <v>301</v>
      </c>
      <c r="C38" s="46" t="s">
        <v>62</v>
      </c>
      <c r="D38" s="68" t="s">
        <v>31</v>
      </c>
      <c r="E38" s="100"/>
      <c r="F38" s="81">
        <v>80000</v>
      </c>
      <c r="G38" s="81">
        <v>80000</v>
      </c>
      <c r="H38" s="57">
        <v>0</v>
      </c>
      <c r="I38" s="57">
        <v>0</v>
      </c>
      <c r="J38" s="101" t="s">
        <v>302</v>
      </c>
      <c r="K38" s="68">
        <v>2023</v>
      </c>
      <c r="L38" s="68">
        <v>2024</v>
      </c>
      <c r="M38" s="68" t="s">
        <v>39</v>
      </c>
      <c r="N38" s="102"/>
      <c r="O38" s="96"/>
    </row>
    <row r="39" spans="1:15" ht="79.2" x14ac:dyDescent="0.3">
      <c r="A39" s="62">
        <v>35</v>
      </c>
      <c r="B39" s="27" t="s">
        <v>202</v>
      </c>
      <c r="C39" s="46" t="s">
        <v>62</v>
      </c>
      <c r="D39" s="27" t="s">
        <v>31</v>
      </c>
      <c r="E39" s="5"/>
      <c r="F39" s="57">
        <v>100000</v>
      </c>
      <c r="G39" s="57">
        <f>F39*0.15</f>
        <v>15000</v>
      </c>
      <c r="H39" s="57">
        <f>F39-G39</f>
        <v>85000</v>
      </c>
      <c r="I39" s="57">
        <v>0</v>
      </c>
      <c r="J39" s="3" t="s">
        <v>203</v>
      </c>
      <c r="K39" s="67">
        <v>2023</v>
      </c>
      <c r="L39" s="67">
        <v>2024</v>
      </c>
      <c r="M39" s="69" t="s">
        <v>40</v>
      </c>
      <c r="N39" s="22" t="s">
        <v>107</v>
      </c>
      <c r="O39" s="28"/>
    </row>
    <row r="40" spans="1:15" ht="15.6" x14ac:dyDescent="0.3">
      <c r="A40" s="15"/>
      <c r="B40" s="5"/>
      <c r="C40" s="5"/>
      <c r="D40" s="39"/>
      <c r="E40" s="5"/>
      <c r="F40" s="56">
        <f>SUM(F5:F39)</f>
        <v>26098064.740000002</v>
      </c>
      <c r="G40" s="56">
        <f>SUM(G5:G39)</f>
        <v>5181087.22</v>
      </c>
      <c r="H40" s="56">
        <f>SUM(H5:H39)</f>
        <v>20874884.829999998</v>
      </c>
      <c r="I40" s="56">
        <f>SUM(I5:I39)</f>
        <v>42092.69</v>
      </c>
      <c r="J40" s="5"/>
      <c r="K40" s="40"/>
      <c r="L40" s="5"/>
      <c r="M40" s="5"/>
      <c r="N40" s="5"/>
    </row>
    <row r="41" spans="1:15" ht="15.6" x14ac:dyDescent="0.3">
      <c r="D41" s="6"/>
      <c r="F41" s="9"/>
      <c r="G41" s="10"/>
      <c r="H41" s="10"/>
      <c r="I41" s="10"/>
    </row>
    <row r="42" spans="1:15" x14ac:dyDescent="0.3">
      <c r="A42" s="164" t="s">
        <v>434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</row>
    <row r="43" spans="1:15" x14ac:dyDescent="0.3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</row>
    <row r="44" spans="1:15" x14ac:dyDescent="0.25">
      <c r="B44" s="13"/>
    </row>
  </sheetData>
  <autoFilter ref="A2:N40" xr:uid="{00000000-0009-0000-0000-000003000000}">
    <filterColumn colId="6" showButton="0"/>
    <filterColumn colId="7" showButton="0"/>
    <filterColumn colId="10" showButton="0"/>
  </autoFilter>
  <mergeCells count="13">
    <mergeCell ref="A42:N43"/>
    <mergeCell ref="F2:F4"/>
    <mergeCell ref="D2:D4"/>
    <mergeCell ref="A1:N1"/>
    <mergeCell ref="G2:I3"/>
    <mergeCell ref="J2:J4"/>
    <mergeCell ref="K2:L3"/>
    <mergeCell ref="N2:N4"/>
    <mergeCell ref="M2:M4"/>
    <mergeCell ref="A2:A4"/>
    <mergeCell ref="B2:B4"/>
    <mergeCell ref="C2:C4"/>
    <mergeCell ref="E2:E4"/>
  </mergeCells>
  <pageMargins left="0.70866141732283472" right="0.70866141732283472" top="0.39370078740157483" bottom="0.39370078740157483" header="0.31496062992125984" footer="0.31496062992125984"/>
  <pageSetup paperSize="9" scale="74" fitToHeight="0" orientation="landscape" r:id="rId1"/>
  <rowBreaks count="3" manualBreakCount="3">
    <brk id="11" max="13" man="1"/>
    <brk id="21" max="13" man="1"/>
    <brk id="30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Saturs</vt:lpstr>
      <vt:lpstr>IP1Cilvēkresursi</vt:lpstr>
      <vt:lpstr>IP2Ekonomika</vt:lpstr>
      <vt:lpstr>IP3Kulturvide</vt:lpstr>
      <vt:lpstr>IP1Cilvēkresursi!Drukas_apgabals</vt:lpstr>
      <vt:lpstr>IP2Ekonomika!Drukas_apgabals</vt:lpstr>
      <vt:lpstr>IP3Kulturvide!Drukas_apgabals</vt:lpstr>
      <vt:lpstr>Saturs!Drukas_apgabals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Zane Pūcīte</cp:lastModifiedBy>
  <cp:lastPrinted>2023-04-28T11:32:03Z</cp:lastPrinted>
  <dcterms:created xsi:type="dcterms:W3CDTF">2016-01-12T13:42:29Z</dcterms:created>
  <dcterms:modified xsi:type="dcterms:W3CDTF">2023-07-26T14:25:17Z</dcterms:modified>
</cp:coreProperties>
</file>