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585"/>
  </bookViews>
  <sheets>
    <sheet name="KOPA" sheetId="23" r:id="rId1"/>
    <sheet name="Rigas_iela" sheetId="1" r:id="rId2"/>
    <sheet name="O_Kalpaka" sheetId="2" r:id="rId3"/>
    <sheet name="Lika" sheetId="3" r:id="rId4"/>
    <sheet name="Lika_2" sheetId="8" r:id="rId5"/>
    <sheet name="Abelu" sheetId="11" r:id="rId6"/>
    <sheet name="Berzu" sheetId="12" r:id="rId7"/>
    <sheet name="Gaitnieku" sheetId="13" r:id="rId8"/>
    <sheet name="Gaitnieku1" sheetId="20" r:id="rId9"/>
    <sheet name=" Ozolu1" sheetId="14" r:id="rId10"/>
    <sheet name="Delzcela" sheetId="15" r:id="rId11"/>
    <sheet name="Brivibas" sheetId="16" r:id="rId12"/>
    <sheet name="Nakotnes" sheetId="17" r:id="rId13"/>
    <sheet name="Raina" sheetId="18" r:id="rId14"/>
    <sheet name="Skolas" sheetId="5" r:id="rId15"/>
    <sheet name="Pamatu" sheetId="19" r:id="rId16"/>
    <sheet name="Dzirnavu" sheetId="21" r:id="rId17"/>
    <sheet name="Vidus" sheetId="22" r:id="rId18"/>
    <sheet name="Rezeknes" sheetId="25" r:id="rId19"/>
    <sheet name="Parka" sheetId="26" r:id="rId20"/>
    <sheet name="Zvaigznu" sheetId="27" r:id="rId21"/>
    <sheet name="Lazdu" sheetId="28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23" l="1"/>
  <c r="D18" i="28"/>
  <c r="D17" i="28"/>
  <c r="I14" i="28"/>
  <c r="H14" i="28"/>
  <c r="G14" i="28"/>
  <c r="F14" i="28"/>
  <c r="E14" i="28"/>
  <c r="D14" i="28"/>
  <c r="C14" i="28"/>
  <c r="C17" i="28" l="1"/>
  <c r="F17" i="28" s="1"/>
  <c r="C18" i="28"/>
  <c r="E28" i="23"/>
  <c r="E27" i="23"/>
  <c r="D27" i="23"/>
  <c r="E26" i="23"/>
  <c r="D26" i="23"/>
  <c r="D39" i="27"/>
  <c r="D38" i="27"/>
  <c r="K35" i="27"/>
  <c r="J35" i="27"/>
  <c r="I35" i="27"/>
  <c r="H35" i="27"/>
  <c r="G35" i="27"/>
  <c r="F35" i="27"/>
  <c r="E35" i="27"/>
  <c r="D35" i="27"/>
  <c r="C35" i="27"/>
  <c r="D34" i="26"/>
  <c r="D33" i="26"/>
  <c r="K30" i="26"/>
  <c r="J30" i="26"/>
  <c r="I30" i="26"/>
  <c r="H30" i="26"/>
  <c r="G30" i="26"/>
  <c r="F30" i="26"/>
  <c r="E30" i="26"/>
  <c r="D30" i="26"/>
  <c r="C30" i="26"/>
  <c r="D17" i="25"/>
  <c r="D16" i="25"/>
  <c r="K13" i="25"/>
  <c r="J13" i="25"/>
  <c r="I13" i="25"/>
  <c r="H13" i="25"/>
  <c r="G13" i="25"/>
  <c r="F13" i="25"/>
  <c r="E13" i="25"/>
  <c r="D13" i="25"/>
  <c r="C13" i="25"/>
  <c r="F18" i="28" l="1"/>
  <c r="F19" i="28" s="1"/>
  <c r="E29" i="23"/>
  <c r="C33" i="26"/>
  <c r="F33" i="26" s="1"/>
  <c r="C34" i="26"/>
  <c r="F34" i="26" s="1"/>
  <c r="C17" i="25"/>
  <c r="F17" i="25" s="1"/>
  <c r="C16" i="25"/>
  <c r="F16" i="25" s="1"/>
  <c r="C38" i="27"/>
  <c r="C39" i="27"/>
  <c r="F39" i="27" s="1"/>
  <c r="D18" i="22"/>
  <c r="D17" i="22"/>
  <c r="D36" i="21"/>
  <c r="D35" i="21"/>
  <c r="D20" i="19"/>
  <c r="D19" i="19"/>
  <c r="D28" i="5"/>
  <c r="D27" i="5"/>
  <c r="D17" i="18"/>
  <c r="D16" i="18"/>
  <c r="D21" i="17"/>
  <c r="D20" i="17"/>
  <c r="D97" i="16"/>
  <c r="D96" i="16"/>
  <c r="D23" i="15"/>
  <c r="D22" i="15"/>
  <c r="D25" i="14"/>
  <c r="D24" i="14"/>
  <c r="D23" i="20"/>
  <c r="D22" i="20"/>
  <c r="D16" i="13"/>
  <c r="D15" i="13"/>
  <c r="D24" i="12"/>
  <c r="D23" i="12"/>
  <c r="D27" i="11"/>
  <c r="D26" i="11"/>
  <c r="D29" i="8"/>
  <c r="D28" i="8"/>
  <c r="D40" i="3"/>
  <c r="D39" i="3"/>
  <c r="D64" i="2"/>
  <c r="D63" i="2"/>
  <c r="D55" i="1"/>
  <c r="D54" i="1"/>
  <c r="F38" i="27" l="1"/>
  <c r="F40" i="27" s="1"/>
  <c r="D28" i="23"/>
  <c r="F35" i="26"/>
  <c r="F18" i="25"/>
  <c r="E25" i="23"/>
  <c r="D25" i="23"/>
  <c r="E23" i="23"/>
  <c r="D23" i="23"/>
  <c r="D22" i="23"/>
  <c r="E21" i="23"/>
  <c r="E18" i="23"/>
  <c r="D18" i="23"/>
  <c r="D15" i="23"/>
  <c r="D14" i="23"/>
  <c r="E9" i="23"/>
  <c r="D9" i="23"/>
  <c r="K14" i="22"/>
  <c r="J14" i="22"/>
  <c r="I14" i="22"/>
  <c r="H14" i="22"/>
  <c r="G14" i="22"/>
  <c r="F14" i="22"/>
  <c r="E14" i="22"/>
  <c r="D14" i="22"/>
  <c r="C14" i="22"/>
  <c r="K32" i="21"/>
  <c r="J32" i="21"/>
  <c r="I32" i="21"/>
  <c r="H32" i="21"/>
  <c r="G32" i="21"/>
  <c r="F32" i="21"/>
  <c r="C36" i="21" s="1"/>
  <c r="F36" i="21" s="1"/>
  <c r="E32" i="21"/>
  <c r="D32" i="21"/>
  <c r="C32" i="21"/>
  <c r="K16" i="19"/>
  <c r="J16" i="19"/>
  <c r="I16" i="19"/>
  <c r="H16" i="19"/>
  <c r="G16" i="19"/>
  <c r="F16" i="19"/>
  <c r="E16" i="19"/>
  <c r="D16" i="19"/>
  <c r="C16" i="19"/>
  <c r="K19" i="20"/>
  <c r="J19" i="20"/>
  <c r="I19" i="20"/>
  <c r="H19" i="20"/>
  <c r="G19" i="20"/>
  <c r="F19" i="20"/>
  <c r="E19" i="20"/>
  <c r="D19" i="20"/>
  <c r="C19" i="20"/>
  <c r="K24" i="5"/>
  <c r="J24" i="5"/>
  <c r="I24" i="5"/>
  <c r="H24" i="5"/>
  <c r="G24" i="5"/>
  <c r="F24" i="5"/>
  <c r="E24" i="5"/>
  <c r="D24" i="5"/>
  <c r="C24" i="5"/>
  <c r="K13" i="18"/>
  <c r="J13" i="18"/>
  <c r="I13" i="18"/>
  <c r="H13" i="18"/>
  <c r="G13" i="18"/>
  <c r="F13" i="18"/>
  <c r="E13" i="18"/>
  <c r="D13" i="18"/>
  <c r="C13" i="18"/>
  <c r="L17" i="17"/>
  <c r="K17" i="17"/>
  <c r="J17" i="17"/>
  <c r="I17" i="17"/>
  <c r="H17" i="17"/>
  <c r="G17" i="17"/>
  <c r="C21" i="17" s="1"/>
  <c r="G21" i="17" s="1"/>
  <c r="F17" i="17"/>
  <c r="E17" i="17"/>
  <c r="D17" i="17"/>
  <c r="C17" i="17"/>
  <c r="D93" i="16"/>
  <c r="E93" i="16"/>
  <c r="F93" i="16"/>
  <c r="G93" i="16"/>
  <c r="H93" i="16"/>
  <c r="I93" i="16"/>
  <c r="J93" i="16"/>
  <c r="K93" i="16"/>
  <c r="C93" i="16"/>
  <c r="C28" i="5" l="1"/>
  <c r="E24" i="23"/>
  <c r="E20" i="23"/>
  <c r="C18" i="22"/>
  <c r="F18" i="22" s="1"/>
  <c r="C17" i="22"/>
  <c r="F17" i="22" s="1"/>
  <c r="C35" i="21"/>
  <c r="C20" i="19"/>
  <c r="F20" i="19" s="1"/>
  <c r="C19" i="19"/>
  <c r="F19" i="19" s="1"/>
  <c r="C23" i="20"/>
  <c r="C22" i="20"/>
  <c r="C16" i="18"/>
  <c r="C27" i="5"/>
  <c r="F27" i="5" s="1"/>
  <c r="C17" i="18"/>
  <c r="F17" i="18" s="1"/>
  <c r="C20" i="17"/>
  <c r="C96" i="16"/>
  <c r="C97" i="16"/>
  <c r="F19" i="15"/>
  <c r="L19" i="15"/>
  <c r="K19" i="15"/>
  <c r="J19" i="15"/>
  <c r="I19" i="15"/>
  <c r="H19" i="15"/>
  <c r="G19" i="15"/>
  <c r="E19" i="15"/>
  <c r="D19" i="15"/>
  <c r="C19" i="15"/>
  <c r="K21" i="14"/>
  <c r="J21" i="14"/>
  <c r="I21" i="14"/>
  <c r="H21" i="14"/>
  <c r="G21" i="14"/>
  <c r="F21" i="14"/>
  <c r="E21" i="14"/>
  <c r="D21" i="14"/>
  <c r="C21" i="14"/>
  <c r="K12" i="13"/>
  <c r="J12" i="13"/>
  <c r="I12" i="13"/>
  <c r="H12" i="13"/>
  <c r="G12" i="13"/>
  <c r="F12" i="13"/>
  <c r="E12" i="13"/>
  <c r="D12" i="13"/>
  <c r="C12" i="13"/>
  <c r="K20" i="12"/>
  <c r="J20" i="12"/>
  <c r="I20" i="12"/>
  <c r="H20" i="12"/>
  <c r="G20" i="12"/>
  <c r="F20" i="12"/>
  <c r="E20" i="12"/>
  <c r="D20" i="12"/>
  <c r="C20" i="12"/>
  <c r="F22" i="20" l="1"/>
  <c r="D16" i="23"/>
  <c r="F28" i="5"/>
  <c r="F29" i="5" s="1"/>
  <c r="E22" i="23"/>
  <c r="F16" i="18"/>
  <c r="F18" i="18" s="1"/>
  <c r="D21" i="23"/>
  <c r="F35" i="21"/>
  <c r="F37" i="21" s="1"/>
  <c r="D24" i="23"/>
  <c r="G20" i="17"/>
  <c r="G22" i="17" s="1"/>
  <c r="D20" i="23"/>
  <c r="F97" i="16"/>
  <c r="E19" i="23"/>
  <c r="F96" i="16"/>
  <c r="D19" i="23"/>
  <c r="F23" i="20"/>
  <c r="E16" i="23"/>
  <c r="F19" i="22"/>
  <c r="F21" i="19"/>
  <c r="F24" i="20"/>
  <c r="C25" i="14"/>
  <c r="C23" i="15"/>
  <c r="G23" i="15" s="1"/>
  <c r="C22" i="15"/>
  <c r="G22" i="15" s="1"/>
  <c r="C24" i="14"/>
  <c r="C15" i="13"/>
  <c r="F15" i="13" s="1"/>
  <c r="C16" i="13"/>
  <c r="C23" i="12"/>
  <c r="F23" i="12" s="1"/>
  <c r="C24" i="12"/>
  <c r="K23" i="11"/>
  <c r="J23" i="11"/>
  <c r="I23" i="11"/>
  <c r="H23" i="11"/>
  <c r="G23" i="11"/>
  <c r="F23" i="11"/>
  <c r="E23" i="11"/>
  <c r="D23" i="11"/>
  <c r="C23" i="11"/>
  <c r="K25" i="8"/>
  <c r="J25" i="8"/>
  <c r="I25" i="8"/>
  <c r="H25" i="8"/>
  <c r="G25" i="8"/>
  <c r="F25" i="8"/>
  <c r="E25" i="8"/>
  <c r="D25" i="8"/>
  <c r="C25" i="8"/>
  <c r="F98" i="16" l="1"/>
  <c r="F24" i="14"/>
  <c r="D17" i="23"/>
  <c r="F25" i="14"/>
  <c r="F26" i="14" s="1"/>
  <c r="E17" i="23"/>
  <c r="F24" i="12"/>
  <c r="F25" i="12" s="1"/>
  <c r="E14" i="23"/>
  <c r="F16" i="13"/>
  <c r="F17" i="13" s="1"/>
  <c r="E15" i="23"/>
  <c r="G24" i="15"/>
  <c r="C27" i="11"/>
  <c r="C26" i="11"/>
  <c r="C29" i="8"/>
  <c r="C28" i="8"/>
  <c r="D51" i="1"/>
  <c r="E51" i="1"/>
  <c r="F51" i="1"/>
  <c r="G51" i="1"/>
  <c r="H51" i="1"/>
  <c r="C51" i="1"/>
  <c r="F26" i="11" l="1"/>
  <c r="D13" i="23"/>
  <c r="F27" i="11"/>
  <c r="E13" i="23"/>
  <c r="F29" i="8"/>
  <c r="E12" i="23"/>
  <c r="F28" i="8"/>
  <c r="F30" i="8" s="1"/>
  <c r="D12" i="23"/>
  <c r="F28" i="11"/>
  <c r="G36" i="3" l="1"/>
  <c r="H36" i="3"/>
  <c r="I36" i="3"/>
  <c r="K36" i="3"/>
  <c r="J36" i="3"/>
  <c r="F36" i="3"/>
  <c r="C40" i="3" s="1"/>
  <c r="E11" i="23" s="1"/>
  <c r="E36" i="3"/>
  <c r="D36" i="3"/>
  <c r="C36" i="3"/>
  <c r="E60" i="2"/>
  <c r="I60" i="2"/>
  <c r="H60" i="2"/>
  <c r="G60" i="2"/>
  <c r="F60" i="2"/>
  <c r="D60" i="2"/>
  <c r="C60" i="2"/>
  <c r="C63" i="2" l="1"/>
  <c r="D10" i="23" s="1"/>
  <c r="C55" i="1"/>
  <c r="E55" i="1" s="1"/>
  <c r="C54" i="1"/>
  <c r="E54" i="1" s="1"/>
  <c r="C39" i="3"/>
  <c r="F40" i="3"/>
  <c r="C64" i="2"/>
  <c r="F63" i="2" l="1"/>
  <c r="F64" i="2"/>
  <c r="E10" i="23"/>
  <c r="E30" i="23" s="1"/>
  <c r="F39" i="3"/>
  <c r="F41" i="3" s="1"/>
  <c r="D11" i="23"/>
  <c r="D30" i="23" s="1"/>
  <c r="E56" i="1"/>
  <c r="E32" i="23" l="1"/>
  <c r="D32" i="23"/>
  <c r="F65" i="2"/>
  <c r="D34" i="23" l="1"/>
  <c r="D36" i="23" s="1"/>
  <c r="D35" i="23" s="1"/>
</calcChain>
</file>

<file path=xl/sharedStrings.xml><?xml version="1.0" encoding="utf-8"?>
<sst xmlns="http://schemas.openxmlformats.org/spreadsheetml/2006/main" count="789" uniqueCount="215">
  <si>
    <t>Apzīmējuma veidi</t>
  </si>
  <si>
    <t>Rīgas iela</t>
  </si>
  <si>
    <t>Vidus iela pa labi</t>
  </si>
  <si>
    <t>Vidus iela pa kreisi</t>
  </si>
  <si>
    <t>Līkā iela pa labi</t>
  </si>
  <si>
    <t>Līkā iela pa kreisi</t>
  </si>
  <si>
    <t>Bērzu iela</t>
  </si>
  <si>
    <t>Ozolu iela</t>
  </si>
  <si>
    <t>Ābeļu iela pa labi</t>
  </si>
  <si>
    <t>Ābeļu iela pa kreisi</t>
  </si>
  <si>
    <t>Pamata iela pa labi</t>
  </si>
  <si>
    <t>Krustojums ar Blaumaņa ielu</t>
  </si>
  <si>
    <t>KOPĀ</t>
  </si>
  <si>
    <t>Apjoms</t>
  </si>
  <si>
    <t>Cena</t>
  </si>
  <si>
    <t>Summa</t>
  </si>
  <si>
    <t>Kopā ar mašīnu</t>
  </si>
  <si>
    <t>Kopā ar roku darbu</t>
  </si>
  <si>
    <t>PAVISAM KOPĀ EUR</t>
  </si>
  <si>
    <t>(bez PVN)</t>
  </si>
  <si>
    <t>Taisnais posms</t>
  </si>
  <si>
    <t>Krustojums ar Vidus ielu</t>
  </si>
  <si>
    <t>O.Kalpaka iela</t>
  </si>
  <si>
    <t>Krustojums ar Līko ielu</t>
  </si>
  <si>
    <t>Gājēju pāreja</t>
  </si>
  <si>
    <t>AP</t>
  </si>
  <si>
    <t>Krustojums ar Ozolu ielu</t>
  </si>
  <si>
    <t>Ozolu iela pa labi</t>
  </si>
  <si>
    <t>Ozolu iela pa kreisi</t>
  </si>
  <si>
    <t>Krustojums ar Ābeļu/Skolas ielu</t>
  </si>
  <si>
    <t>Ābeļu iela</t>
  </si>
  <si>
    <t>Skolas iela</t>
  </si>
  <si>
    <t>Krustojums ar Pamatu ielu</t>
  </si>
  <si>
    <t>Krustojums ar Bišu ielu</t>
  </si>
  <si>
    <t>Bišu iela</t>
  </si>
  <si>
    <t>Krustojums ar Ābeļu ielu</t>
  </si>
  <si>
    <t>Krustojums ar Bērzu ielu</t>
  </si>
  <si>
    <t>Līkā iela</t>
  </si>
  <si>
    <t>Guļošais policists</t>
  </si>
  <si>
    <t>Krustojums ar Rīgas ielu</t>
  </si>
  <si>
    <t>Pārējie apjomi pie Rīgas ielas</t>
  </si>
  <si>
    <t>Krustojums ar Gaitnieku ielu</t>
  </si>
  <si>
    <t>Gaitnieku iela</t>
  </si>
  <si>
    <t>Krustojums ar O.Kalpaka ielu ielu</t>
  </si>
  <si>
    <t>Apjomi pie O.Kalpaka ielas</t>
  </si>
  <si>
    <t>Krustojums ar Dzelzceļa ielu</t>
  </si>
  <si>
    <t>AP 2.gab</t>
  </si>
  <si>
    <t>STOP</t>
  </si>
  <si>
    <t>ātruma valnis</t>
  </si>
  <si>
    <t>Bultas</t>
  </si>
  <si>
    <t>Nepārtraukta līnija</t>
  </si>
  <si>
    <t>Pārtraukta līnija 3:1</t>
  </si>
  <si>
    <t>Pārtraukta līnija 1:3</t>
  </si>
  <si>
    <t>Plata pārtraukta šķērslīnija 2:1</t>
  </si>
  <si>
    <t>Plata pārtraukta līnija 1:3</t>
  </si>
  <si>
    <r>
      <rPr>
        <b/>
        <sz val="8"/>
        <color theme="1"/>
        <rFont val="Calibri"/>
        <family val="2"/>
        <charset val="186"/>
        <scheme val="minor"/>
      </rPr>
      <t>Plata</t>
    </r>
    <r>
      <rPr>
        <sz val="8"/>
        <color theme="1"/>
        <rFont val="Calibri"/>
        <family val="2"/>
        <charset val="186"/>
        <scheme val="minor"/>
      </rPr>
      <t xml:space="preserve"> pārtraukta līnija 1:3</t>
    </r>
  </si>
  <si>
    <r>
      <rPr>
        <b/>
        <sz val="8"/>
        <color theme="1"/>
        <rFont val="Calibri"/>
        <family val="2"/>
        <charset val="186"/>
        <scheme val="minor"/>
      </rPr>
      <t>Plata</t>
    </r>
    <r>
      <rPr>
        <sz val="8"/>
        <color theme="1"/>
        <rFont val="Calibri"/>
        <family val="2"/>
        <charset val="186"/>
        <scheme val="minor"/>
      </rPr>
      <t xml:space="preserve"> pārtraukta šķērslīnija 2:1</t>
    </r>
  </si>
  <si>
    <t>Autostāvvieta pie Rīgas 63</t>
  </si>
  <si>
    <t>Krustojums ar Blaumaņu ielu</t>
  </si>
  <si>
    <t>no Brīvības ielas puses</t>
  </si>
  <si>
    <t>Krustojums ar Raiņa ielu</t>
  </si>
  <si>
    <t>pa kreisi uz Raiņa ielas pusi</t>
  </si>
  <si>
    <t>pa kreisi uz Raiņa ielu</t>
  </si>
  <si>
    <t>Krustojums ar Brīvības ielu</t>
  </si>
  <si>
    <r>
      <t>Krustojums ar O.Kalpaka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</t>
    </r>
    <r>
      <rPr>
        <u/>
        <sz val="11"/>
        <color theme="1"/>
        <rFont val="Calibri"/>
        <family val="2"/>
        <charset val="186"/>
        <scheme val="minor"/>
      </rPr>
      <t xml:space="preserve">un </t>
    </r>
    <r>
      <rPr>
        <b/>
        <u/>
        <sz val="11"/>
        <color theme="1"/>
        <rFont val="Calibri"/>
        <family val="2"/>
        <charset val="186"/>
        <scheme val="minor"/>
      </rPr>
      <t>920</t>
    </r>
    <r>
      <rPr>
        <u/>
        <sz val="11"/>
        <color theme="1"/>
        <rFont val="Calibri"/>
        <family val="2"/>
        <charset val="186"/>
        <scheme val="minor"/>
      </rPr>
      <t xml:space="preserve"> pie O.Kalpaka ielas)</t>
    </r>
  </si>
  <si>
    <t>4.gab 937</t>
  </si>
  <si>
    <t>Autostāvvieta pie Ābeļu3 līdz Ābeļu 5</t>
  </si>
  <si>
    <t>Autostāvvieta pie Ābeļu 7 līdz Ābeļu 9</t>
  </si>
  <si>
    <t>Autostāvvieta pie Ābeļu 13</t>
  </si>
  <si>
    <t>Autostāvvietu kabatas</t>
  </si>
  <si>
    <t>Līkā pa kreisi</t>
  </si>
  <si>
    <t>Līkā pa labi</t>
  </si>
  <si>
    <t>Taisnais posms līdz Ābeļu iela 20</t>
  </si>
  <si>
    <r>
      <t>Krustojums ar Rīgas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</t>
    </r>
    <r>
      <rPr>
        <u/>
        <sz val="11"/>
        <color theme="1"/>
        <rFont val="Calibri"/>
        <family val="2"/>
        <charset val="186"/>
        <scheme val="minor"/>
      </rPr>
      <t>Pie Rīgas ielas)</t>
    </r>
  </si>
  <si>
    <t>Krustojums ar Līko ielu (pie Līkās ielas)</t>
  </si>
  <si>
    <t>Vidus pa kreisi</t>
  </si>
  <si>
    <t>Vidus pa labi</t>
  </si>
  <si>
    <t>Taisnais posms līdz Brīvības ielai</t>
  </si>
  <si>
    <t>Virzienu saliņas</t>
  </si>
  <si>
    <t>Bulta</t>
  </si>
  <si>
    <t xml:space="preserve">Krustojums ar Ābeļu ielu </t>
  </si>
  <si>
    <t>nepārtraukta dzeltena līnija</t>
  </si>
  <si>
    <t>Krustojums ar O.Kalpaka ielu</t>
  </si>
  <si>
    <t>Taisnais posms līdz Ozolu 13a</t>
  </si>
  <si>
    <r>
      <t>Krustojums ar O.Kalpaka ielu (</t>
    </r>
    <r>
      <rPr>
        <b/>
        <u/>
        <sz val="11"/>
        <color theme="1"/>
        <rFont val="Calibri"/>
        <family val="2"/>
        <charset val="186"/>
        <scheme val="minor"/>
      </rPr>
      <t>931</t>
    </r>
    <r>
      <rPr>
        <u/>
        <sz val="11"/>
        <color theme="1"/>
        <rFont val="Calibri"/>
        <family val="2"/>
        <charset val="186"/>
        <scheme val="minor"/>
      </rPr>
      <t xml:space="preserve"> un </t>
    </r>
    <r>
      <rPr>
        <b/>
        <u/>
        <sz val="11"/>
        <color theme="1"/>
        <rFont val="Calibri"/>
        <family val="2"/>
        <charset val="186"/>
        <scheme val="minor"/>
      </rPr>
      <t>929</t>
    </r>
    <r>
      <rPr>
        <u/>
        <sz val="11"/>
        <color theme="1"/>
        <rFont val="Calibri"/>
        <family val="2"/>
        <charset val="186"/>
        <scheme val="minor"/>
      </rPr>
      <t xml:space="preserve"> pie O.Kalpaka ielas)</t>
    </r>
  </si>
  <si>
    <t xml:space="preserve">Krustojums ar Rīgas ielu </t>
  </si>
  <si>
    <t>Pārtraukta līnija 1:1</t>
  </si>
  <si>
    <t>Autostāvvietu kabata pie veikala</t>
  </si>
  <si>
    <t>Nepārtraukta līnija (autostavvieta)</t>
  </si>
  <si>
    <t>Nepārtraukta līnija (autostāvvietas)</t>
  </si>
  <si>
    <t>Nepārtraukta līnija (autostāvvieta)</t>
  </si>
  <si>
    <t>pa kreisi</t>
  </si>
  <si>
    <t>pa labi</t>
  </si>
  <si>
    <r>
      <t>Krustojums ar Rīgas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un 929 </t>
    </r>
    <r>
      <rPr>
        <u/>
        <sz val="11"/>
        <color theme="1"/>
        <rFont val="Calibri"/>
        <family val="2"/>
        <charset val="186"/>
        <scheme val="minor"/>
      </rPr>
      <t>Pie Rīgas ielas)</t>
    </r>
  </si>
  <si>
    <t>Krustojums ar Upes ielu</t>
  </si>
  <si>
    <t>Krustojums ar Rēzeknes ielu</t>
  </si>
  <si>
    <t>Krustojums ar Dzirnavu ielu ielu</t>
  </si>
  <si>
    <t>Krustojums ar Parka ielu</t>
  </si>
  <si>
    <t>Krustojums ar Dīķa ielu</t>
  </si>
  <si>
    <t>Krustojums ar Krasta ielu</t>
  </si>
  <si>
    <t>Bērzu Ķiršu</t>
  </si>
  <si>
    <t>Ķiršu - Dzelzceļa pārbrauktuve</t>
  </si>
  <si>
    <t>Taisnais posms no DZ pārbr.</t>
  </si>
  <si>
    <t>līdz iebrauktuvei uz servisu</t>
  </si>
  <si>
    <t>Krustojums ar Baložu ielu</t>
  </si>
  <si>
    <t>uz Zaļo ielu</t>
  </si>
  <si>
    <t>Krustojums ar Kalnu ielu</t>
  </si>
  <si>
    <t>no pagrieziena uz STATOIL</t>
  </si>
  <si>
    <t>Krustojums ar Vītolu ielu (Madara 89)</t>
  </si>
  <si>
    <t>Krustojums ar iebrauktuvi (Husqvarna veikals)</t>
  </si>
  <si>
    <t>Taisnais posms pāri vecajam dzelzceļam</t>
  </si>
  <si>
    <t xml:space="preserve">Krustojums ar Zvaigžņu ielu </t>
  </si>
  <si>
    <t>Krustojums ar Lapu ielu (Beļavas pag.)</t>
  </si>
  <si>
    <t>Taisnais posms(kalnā)</t>
  </si>
  <si>
    <t>Taisnais posms Naglenes ielas sākums līdz Miera ielai</t>
  </si>
  <si>
    <t xml:space="preserve">Krustojums ar Blaumaņa  ielu </t>
  </si>
  <si>
    <t>Krustojums ar Litenes ielu</t>
  </si>
  <si>
    <t>Krustojums ar Lazdu ielu</t>
  </si>
  <si>
    <r>
      <t>Krustojums ar O.Kalpaka ielu ielu (</t>
    </r>
    <r>
      <rPr>
        <b/>
        <u/>
        <sz val="11"/>
        <color theme="1"/>
        <rFont val="Calibri"/>
        <family val="2"/>
        <charset val="186"/>
        <scheme val="minor"/>
      </rPr>
      <t>931 un 920(10m</t>
    </r>
    <r>
      <rPr>
        <u/>
        <sz val="11"/>
        <color theme="1"/>
        <rFont val="Calibri"/>
        <family val="2"/>
        <charset val="186"/>
        <scheme val="minor"/>
      </rPr>
      <t>) pie O.Kalpaka ielas)</t>
    </r>
  </si>
  <si>
    <t>Taisnais posms līdz pagriezienam uz Skolas 1;1a</t>
  </si>
  <si>
    <t>Taisnais posms no pagrieziena uz Skolas 1;1a</t>
  </si>
  <si>
    <t>Taisnais posms līdz iebrauktuvei uz Sporta centru</t>
  </si>
  <si>
    <t>Taisnais posms no iebrauktuves uz Sporta centru</t>
  </si>
  <si>
    <t>Taisnais posms(Skolas ielas 9, Gājēju pārejas)</t>
  </si>
  <si>
    <t>Krustojums ar Līko  ielu</t>
  </si>
  <si>
    <t>Bišu ielai</t>
  </si>
  <si>
    <t>Tilts</t>
  </si>
  <si>
    <t>Krustojums ar Tilta ielu</t>
  </si>
  <si>
    <t>Tilta ielai</t>
  </si>
  <si>
    <t>Krustojums ar Vidus ielu ielu</t>
  </si>
  <si>
    <t>Dzirnavu ielai</t>
  </si>
  <si>
    <t>Taisnais posms (Vidus iela)</t>
  </si>
  <si>
    <r>
      <t xml:space="preserve">Krustojums ar Rīgas ielu </t>
    </r>
    <r>
      <rPr>
        <b/>
        <u/>
        <sz val="11"/>
        <color theme="1"/>
        <rFont val="Calibri"/>
        <family val="2"/>
        <charset val="186"/>
        <scheme val="minor"/>
      </rPr>
      <t>(931 un 920</t>
    </r>
    <r>
      <rPr>
        <u/>
        <sz val="11"/>
        <color theme="1"/>
        <rFont val="Calibri"/>
        <family val="2"/>
        <charset val="186"/>
        <scheme val="minor"/>
      </rPr>
      <t xml:space="preserve"> pie Rīgas ielas)</t>
    </r>
  </si>
  <si>
    <t>Nr.p.k.</t>
  </si>
  <si>
    <t>Izmaksu pozīcijas</t>
  </si>
  <si>
    <t>Mērvien.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</si>
  <si>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</si>
  <si>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>Kopā</t>
  </si>
  <si>
    <t>PVN 21%</t>
  </si>
  <si>
    <t>Pavisam kopā</t>
  </si>
  <si>
    <t>Uzklāšana mehanizēti</t>
  </si>
  <si>
    <t>Uzklāšana ar roku darbaspēku</t>
  </si>
  <si>
    <t>Līkā iela (no Ābeļu ielas līdz O.Kalpaka ielai)</t>
  </si>
  <si>
    <t>Līkā iela (no Brīvības ielas līdz Ābeļu ielai)</t>
  </si>
  <si>
    <t>Ābeļu iela (no O.Kalpaka ielas līdz Ābeļu Nr.20)</t>
  </si>
  <si>
    <t>Gaitnieku iela (no Ābeļu ielas līdz Ozolu ielai)</t>
  </si>
  <si>
    <t>Gaitnieku iela (no Līkās ielas līdz Dzelzceļa ielai)</t>
  </si>
  <si>
    <t>Ozolu iela (no Rīgas ielas līdz Ozolu ielai 13a)</t>
  </si>
  <si>
    <t>Dzelzceļa iela (no Rīgas ielas līdz O.Kalpaka ielai)</t>
  </si>
  <si>
    <t>Brīvības iela (no Upes ielas līdz Naglenes ielai)</t>
  </si>
  <si>
    <t>Nākotnes iela (no Blaumaņa ielas Litenes ielas virzienā 370m)</t>
  </si>
  <si>
    <t>Raiņa iela (no Līkās ielas līdz Brīvības ielai)</t>
  </si>
  <si>
    <t>Pamatu iela</t>
  </si>
  <si>
    <t>Dzirnavu iela (līdz Vidus 76)</t>
  </si>
  <si>
    <t>Vidus iela (no Rīgas līdz O.Kalpaka)</t>
  </si>
  <si>
    <t>cena EUR</t>
  </si>
  <si>
    <r>
      <t>1 m</t>
    </r>
    <r>
      <rPr>
        <vertAlign val="superscript"/>
        <sz val="12"/>
        <rFont val="Times New Roman"/>
        <family val="1"/>
        <charset val="186"/>
      </rPr>
      <t>2</t>
    </r>
  </si>
  <si>
    <t>Kopā cena EUR</t>
  </si>
  <si>
    <t>Kopā cena EUR (mehanizēti + uzklāšana ar rokām)</t>
  </si>
  <si>
    <r>
      <t xml:space="preserve">Pārtraukta līnija 1:1 </t>
    </r>
    <r>
      <rPr>
        <sz val="8"/>
        <color rgb="FFFF0000"/>
        <rFont val="Calibri"/>
        <family val="2"/>
        <charset val="186"/>
        <scheme val="minor"/>
      </rPr>
      <t>velosipēdu ceļš</t>
    </r>
  </si>
  <si>
    <t>pa labi uz Rīgas ielas pusi</t>
  </si>
  <si>
    <t>Taisnais posms(Līkā iela)</t>
  </si>
  <si>
    <t>Pagrieziens uz Jauno ielu(no Blaumaņa ielas)</t>
  </si>
  <si>
    <t>2016.gads Rīgas iela (no Dzelzceļa ielas līdz Blaumaņa ielai)</t>
  </si>
  <si>
    <t>2016.gads O.Kalpaka iela (no Robežu ielas līdz Blaumaņa ielai)</t>
  </si>
  <si>
    <t>2016.gads Līkā iela (no Ābeļu ielas līdz O.Kalpaka ielai)</t>
  </si>
  <si>
    <t>2016.gads Līkā iela (no Brīvības ielas līdz Ābeļu ielai)</t>
  </si>
  <si>
    <t>2016.gads Ābeļu iela (no O.Kalpaka ielas līdz Ābeļu Nr.20)</t>
  </si>
  <si>
    <t>2016.gads Bērzu iela (no Rīgas ielas līdz Brīvības ielai)</t>
  </si>
  <si>
    <t>2016.gads Gaitnieku iela (no Ābeļu ielas līdz Ozolu ielai)</t>
  </si>
  <si>
    <t>2016.gads Gaitnieku iela (no Līkās ielas līdz Dzelzceļa ielai)</t>
  </si>
  <si>
    <t>2016.gads Dzelzceļa iela (no Rīgas ielas līdz O.Kalpaka ielai)</t>
  </si>
  <si>
    <t>2016.gads Brīvības iela (no Upes ielas līdz Naglenes ielai)</t>
  </si>
  <si>
    <t>2016.gads Nākotnes iela (no Blaumaņa ielas Litenes ielas virzienā 370m)</t>
  </si>
  <si>
    <t>2016.gads Raiņa iela (no Līkās ielas līdz Brīvības ielai)</t>
  </si>
  <si>
    <t xml:space="preserve">2016.gads Skolas iela </t>
  </si>
  <si>
    <t xml:space="preserve">2016.gads Pamatu iela </t>
  </si>
  <si>
    <t>2016.gads Dzirnavu iela (līdz Vidus 76)</t>
  </si>
  <si>
    <t>2016.gads Vidus iela (no Rīgas līdz O.Kalpaka)</t>
  </si>
  <si>
    <t>hor.apzīm.nolietojums %</t>
  </si>
  <si>
    <t>līdz 20%</t>
  </si>
  <si>
    <t>~50%</t>
  </si>
  <si>
    <t>80-100%</t>
  </si>
  <si>
    <t>2016.gads Ozolu iela (no Rīgas ielas līdz Ozolu ielai 13a plus gājēju pāreja ar Vidus ielu)</t>
  </si>
  <si>
    <t>Gājēju pāreja pie Supernetto veikala</t>
  </si>
  <si>
    <t xml:space="preserve">2016.gads Rēzeknes iela </t>
  </si>
  <si>
    <t xml:space="preserve">2016.gads Parka iela </t>
  </si>
  <si>
    <t>Krustojums ar Miera ielu</t>
  </si>
  <si>
    <t>Krustojums ar Stacijas ielu</t>
  </si>
  <si>
    <t>Stacijas ielai</t>
  </si>
  <si>
    <t>Krustojums ar Ausekļa ielu</t>
  </si>
  <si>
    <t>Ausekļa ielai</t>
  </si>
  <si>
    <t>Krustojums ar Dārza ielu</t>
  </si>
  <si>
    <t>Ausekļa ielai labā puse</t>
  </si>
  <si>
    <t>Ausekļa ielai kreisā puse</t>
  </si>
  <si>
    <t>Krustojums ar Naglenes ielu</t>
  </si>
  <si>
    <t xml:space="preserve">2016.gads Zvaigžņu iela </t>
  </si>
  <si>
    <t>Litenes iela</t>
  </si>
  <si>
    <r>
      <t>Pārtraukta līnija</t>
    </r>
    <r>
      <rPr>
        <sz val="8"/>
        <color rgb="FFFF0000"/>
        <rFont val="Calibri"/>
        <family val="2"/>
        <charset val="186"/>
        <scheme val="minor"/>
      </rPr>
      <t xml:space="preserve"> 1:1</t>
    </r>
  </si>
  <si>
    <t>Krustojums ar 1.Maija ielu</t>
  </si>
  <si>
    <t>1.Maija iela</t>
  </si>
  <si>
    <t>Krustojums ar Dzilnas ielu</t>
  </si>
  <si>
    <t>Dzilnas ielu</t>
  </si>
  <si>
    <r>
      <t>Taisnais posms</t>
    </r>
    <r>
      <rPr>
        <b/>
        <u/>
        <sz val="11"/>
        <color rgb="FFFF0000"/>
        <rFont val="Calibri"/>
        <family val="2"/>
        <charset val="186"/>
        <scheme val="minor"/>
      </rPr>
      <t xml:space="preserve"> (Šo vēl precicēt pirms krāsošanas)</t>
    </r>
  </si>
  <si>
    <t>Rēzeknes iela (no Brīvības līdz Rēzeknes Nr.5)</t>
  </si>
  <si>
    <t>Parka iela (no Rēzeknes līdz Brīvības ielai)</t>
  </si>
  <si>
    <t>Zvaigžņu iela (no Miera līdz Naglenes ielai)</t>
  </si>
  <si>
    <t>2016.gads Lazdu iela (no Skolas ielas līdz Blaumaņa ielai)</t>
  </si>
  <si>
    <t>Krustojums ar Skolas ielu</t>
  </si>
  <si>
    <t>Lazdu iela</t>
  </si>
  <si>
    <t>3.pielikums</t>
  </si>
  <si>
    <t>ID Nr.GND-2016/36</t>
  </si>
  <si>
    <t xml:space="preserve"> uzklāšana uz Gulbenes pilsētas ielām” instrukcijai</t>
  </si>
  <si>
    <t xml:space="preserve">iepirkuma „Ceļu horizontālo apzīmējumu </t>
  </si>
  <si>
    <t>Ielu saraksts - veicamo darbu apjomi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</si>
</sst>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rgb="FFFF0000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vertAlign val="superscript"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b/>
      <u/>
      <sz val="11"/>
      <color rgb="FFFF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Border="1"/>
    <xf numFmtId="0" fontId="3" fillId="0" borderId="0" xfId="0" applyFont="1" applyAlignment="1">
      <alignment wrapText="1"/>
    </xf>
    <xf numFmtId="2" fontId="0" fillId="0" borderId="1" xfId="0" applyNumberFormat="1" applyBorder="1"/>
    <xf numFmtId="2" fontId="0" fillId="0" borderId="0" xfId="0" applyNumberForma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5" fillId="2" borderId="1" xfId="0" applyFont="1" applyFill="1" applyBorder="1" applyAlignment="1">
      <alignment horizont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wrapText="1"/>
    </xf>
    <xf numFmtId="0" fontId="0" fillId="0" borderId="3" xfId="0" applyBorder="1"/>
    <xf numFmtId="0" fontId="3" fillId="0" borderId="4" xfId="0" applyFont="1" applyBorder="1" applyAlignment="1">
      <alignment horizontal="left"/>
    </xf>
    <xf numFmtId="0" fontId="0" fillId="0" borderId="5" xfId="0" applyBorder="1"/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0" fillId="0" borderId="7" xfId="0" applyBorder="1"/>
    <xf numFmtId="0" fontId="3" fillId="0" borderId="8" xfId="0" applyFont="1" applyBorder="1" applyAlignment="1">
      <alignment horizontal="left"/>
    </xf>
    <xf numFmtId="0" fontId="0" fillId="0" borderId="9" xfId="0" applyBorder="1"/>
    <xf numFmtId="0" fontId="3" fillId="0" borderId="2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2" fillId="0" borderId="4" xfId="0" applyFont="1" applyBorder="1"/>
    <xf numFmtId="0" fontId="0" fillId="0" borderId="6" xfId="0" applyBorder="1"/>
    <xf numFmtId="0" fontId="0" fillId="0" borderId="8" xfId="0" applyBorder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8" xfId="0" applyFont="1" applyBorder="1"/>
    <xf numFmtId="0" fontId="3" fillId="0" borderId="2" xfId="0" applyFont="1" applyBorder="1"/>
    <xf numFmtId="0" fontId="3" fillId="0" borderId="6" xfId="0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0" fontId="0" fillId="0" borderId="9" xfId="0" applyFill="1" applyBorder="1"/>
    <xf numFmtId="0" fontId="0" fillId="5" borderId="2" xfId="0" applyFill="1" applyBorder="1"/>
    <xf numFmtId="0" fontId="0" fillId="0" borderId="7" xfId="0" applyFill="1" applyBorder="1"/>
    <xf numFmtId="0" fontId="0" fillId="0" borderId="3" xfId="0" applyFill="1" applyBorder="1"/>
    <xf numFmtId="0" fontId="0" fillId="0" borderId="5" xfId="0" applyFill="1" applyBorder="1"/>
    <xf numFmtId="0" fontId="3" fillId="0" borderId="4" xfId="0" applyFont="1" applyBorder="1"/>
    <xf numFmtId="18" fontId="3" fillId="0" borderId="4" xfId="0" applyNumberFormat="1" applyFont="1" applyBorder="1" applyAlignment="1"/>
    <xf numFmtId="0" fontId="3" fillId="0" borderId="6" xfId="0" applyFont="1" applyBorder="1"/>
    <xf numFmtId="0" fontId="0" fillId="0" borderId="8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2" fontId="11" fillId="0" borderId="1" xfId="0" applyNumberFormat="1" applyFont="1" applyBorder="1"/>
    <xf numFmtId="0" fontId="11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11" fillId="0" borderId="0" xfId="0" applyNumberFormat="1" applyFont="1" applyBorder="1"/>
    <xf numFmtId="0" fontId="13" fillId="0" borderId="0" xfId="0" applyFont="1" applyBorder="1" applyAlignment="1">
      <alignment horizontal="right"/>
    </xf>
    <xf numFmtId="0" fontId="13" fillId="0" borderId="0" xfId="0" applyFont="1"/>
    <xf numFmtId="2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12" fillId="2" borderId="1" xfId="0" applyNumberFormat="1" applyFont="1" applyFill="1" applyBorder="1"/>
    <xf numFmtId="0" fontId="12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2" fontId="12" fillId="0" borderId="2" xfId="0" applyNumberFormat="1" applyFont="1" applyBorder="1"/>
    <xf numFmtId="0" fontId="11" fillId="0" borderId="9" xfId="0" applyFont="1" applyBorder="1"/>
    <xf numFmtId="2" fontId="15" fillId="0" borderId="2" xfId="0" applyNumberFormat="1" applyFont="1" applyBorder="1"/>
    <xf numFmtId="0" fontId="4" fillId="0" borderId="1" xfId="0" applyFont="1" applyBorder="1" applyAlignment="1">
      <alignment horizontal="center"/>
    </xf>
    <xf numFmtId="2" fontId="0" fillId="3" borderId="1" xfId="0" applyNumberFormat="1" applyFill="1" applyBorder="1"/>
    <xf numFmtId="0" fontId="3" fillId="0" borderId="4" xfId="0" applyFont="1" applyBorder="1" applyAlignment="1">
      <alignment horizontal="right"/>
    </xf>
    <xf numFmtId="0" fontId="3" fillId="0" borderId="8" xfId="0" applyFont="1" applyBorder="1" applyAlignment="1">
      <alignment horizontal="right" wrapText="1"/>
    </xf>
    <xf numFmtId="0" fontId="0" fillId="6" borderId="1" xfId="0" applyFill="1" applyBorder="1"/>
    <xf numFmtId="0" fontId="0" fillId="5" borderId="1" xfId="0" applyFill="1" applyBorder="1"/>
    <xf numFmtId="0" fontId="0" fillId="2" borderId="2" xfId="0" applyFill="1" applyBorder="1"/>
    <xf numFmtId="0" fontId="0" fillId="6" borderId="2" xfId="0" applyFill="1" applyBorder="1"/>
    <xf numFmtId="0" fontId="16" fillId="2" borderId="1" xfId="0" applyFont="1" applyFill="1" applyBorder="1"/>
    <xf numFmtId="0" fontId="0" fillId="0" borderId="1" xfId="0" applyBorder="1" applyAlignment="1">
      <alignment horizontal="center"/>
    </xf>
    <xf numFmtId="0" fontId="0" fillId="6" borderId="0" xfId="0" applyFill="1"/>
    <xf numFmtId="0" fontId="16" fillId="5" borderId="1" xfId="0" applyFont="1" applyFill="1" applyBorder="1"/>
    <xf numFmtId="0" fontId="4" fillId="5" borderId="1" xfId="0" applyFont="1" applyFill="1" applyBorder="1"/>
    <xf numFmtId="0" fontId="10" fillId="0" borderId="4" xfId="0" applyFont="1" applyBorder="1" applyAlignment="1">
      <alignment horizontal="left" wrapText="1"/>
    </xf>
    <xf numFmtId="0" fontId="0" fillId="0" borderId="2" xfId="0" applyFill="1" applyBorder="1"/>
    <xf numFmtId="0" fontId="3" fillId="0" borderId="6" xfId="0" applyFont="1" applyBorder="1" applyAlignment="1">
      <alignment wrapText="1"/>
    </xf>
    <xf numFmtId="0" fontId="0" fillId="4" borderId="2" xfId="0" applyFill="1" applyBorder="1"/>
    <xf numFmtId="0" fontId="0" fillId="0" borderId="1" xfId="0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3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5" Type="http://schemas.openxmlformats.org/officeDocument/2006/relationships/image" Target="../media/image6.gif"/><Relationship Id="rId4" Type="http://schemas.openxmlformats.org/officeDocument/2006/relationships/image" Target="../media/image3.gi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4</xdr:row>
      <xdr:rowOff>28575</xdr:rowOff>
    </xdr:from>
    <xdr:to>
      <xdr:col>2</xdr:col>
      <xdr:colOff>581025</xdr:colOff>
      <xdr:row>4</xdr:row>
      <xdr:rowOff>180975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916238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</xdr:colOff>
      <xdr:row>4</xdr:row>
      <xdr:rowOff>9525</xdr:rowOff>
    </xdr:from>
    <xdr:to>
      <xdr:col>4</xdr:col>
      <xdr:colOff>571202</xdr:colOff>
      <xdr:row>5</xdr:row>
      <xdr:rowOff>1158</xdr:rowOff>
    </xdr:to>
    <xdr:pic>
      <xdr:nvPicPr>
        <xdr:cNvPr id="4" name="Attēls 3" descr="9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542572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4</xdr:row>
      <xdr:rowOff>9525</xdr:rowOff>
    </xdr:from>
    <xdr:to>
      <xdr:col>5</xdr:col>
      <xdr:colOff>573085</xdr:colOff>
      <xdr:row>5</xdr:row>
      <xdr:rowOff>4765</xdr:rowOff>
    </xdr:to>
    <xdr:pic>
      <xdr:nvPicPr>
        <xdr:cNvPr id="5" name="Attēls 4" descr="9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137023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3</xdr:row>
      <xdr:rowOff>180975</xdr:rowOff>
    </xdr:from>
    <xdr:to>
      <xdr:col>6</xdr:col>
      <xdr:colOff>590550</xdr:colOff>
      <xdr:row>5</xdr:row>
      <xdr:rowOff>23659</xdr:rowOff>
    </xdr:to>
    <xdr:pic>
      <xdr:nvPicPr>
        <xdr:cNvPr id="6" name="Attēls 5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74590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</xdr:colOff>
      <xdr:row>4</xdr:row>
      <xdr:rowOff>9525</xdr:rowOff>
    </xdr:from>
    <xdr:to>
      <xdr:col>7</xdr:col>
      <xdr:colOff>587375</xdr:colOff>
      <xdr:row>5</xdr:row>
      <xdr:rowOff>3175</xdr:rowOff>
    </xdr:to>
    <xdr:pic>
      <xdr:nvPicPr>
        <xdr:cNvPr id="7" name="Attēls 6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1620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039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9525</xdr:rowOff>
    </xdr:from>
    <xdr:to>
      <xdr:col>9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9713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8135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4033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9525</xdr:rowOff>
    </xdr:from>
    <xdr:to>
      <xdr:col>9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800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21013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4</xdr:row>
      <xdr:rowOff>9525</xdr:rowOff>
    </xdr:from>
    <xdr:to>
      <xdr:col>5</xdr:col>
      <xdr:colOff>561677</xdr:colOff>
      <xdr:row>5</xdr:row>
      <xdr:rowOff>1158</xdr:rowOff>
    </xdr:to>
    <xdr:pic>
      <xdr:nvPicPr>
        <xdr:cNvPr id="4" name="Attēls 3" descr="9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47422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9525</xdr:rowOff>
    </xdr:from>
    <xdr:to>
      <xdr:col>6</xdr:col>
      <xdr:colOff>573085</xdr:colOff>
      <xdr:row>5</xdr:row>
      <xdr:rowOff>4765</xdr:rowOff>
    </xdr:to>
    <xdr:pic>
      <xdr:nvPicPr>
        <xdr:cNvPr id="5" name="Attēls 4" descr="9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851398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3</xdr:row>
      <xdr:rowOff>180975</xdr:rowOff>
    </xdr:from>
    <xdr:to>
      <xdr:col>7</xdr:col>
      <xdr:colOff>590550</xdr:colOff>
      <xdr:row>5</xdr:row>
      <xdr:rowOff>23659</xdr:rowOff>
    </xdr:to>
    <xdr:pic>
      <xdr:nvPicPr>
        <xdr:cNvPr id="6" name="Attēls 5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60283" y="6166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</xdr:row>
      <xdr:rowOff>9525</xdr:rowOff>
    </xdr:from>
    <xdr:to>
      <xdr:col>8</xdr:col>
      <xdr:colOff>587375</xdr:colOff>
      <xdr:row>5</xdr:row>
      <xdr:rowOff>3175</xdr:rowOff>
    </xdr:to>
    <xdr:pic>
      <xdr:nvPicPr>
        <xdr:cNvPr id="7" name="Attēls 6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790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8" name="Attēls 7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0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10" name="Attēls 9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5911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4</xdr:row>
      <xdr:rowOff>9525</xdr:rowOff>
    </xdr:from>
    <xdr:to>
      <xdr:col>5</xdr:col>
      <xdr:colOff>561677</xdr:colOff>
      <xdr:row>5</xdr:row>
      <xdr:rowOff>1158</xdr:rowOff>
    </xdr:to>
    <xdr:pic>
      <xdr:nvPicPr>
        <xdr:cNvPr id="11" name="Attēls 10" descr="9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855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9525</xdr:rowOff>
    </xdr:from>
    <xdr:to>
      <xdr:col>6</xdr:col>
      <xdr:colOff>573085</xdr:colOff>
      <xdr:row>5</xdr:row>
      <xdr:rowOff>4765</xdr:rowOff>
    </xdr:to>
    <xdr:pic>
      <xdr:nvPicPr>
        <xdr:cNvPr id="12" name="Attēls 11" descr="92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88949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3</xdr:row>
      <xdr:rowOff>180975</xdr:rowOff>
    </xdr:from>
    <xdr:to>
      <xdr:col>7</xdr:col>
      <xdr:colOff>590550</xdr:colOff>
      <xdr:row>5</xdr:row>
      <xdr:rowOff>23659</xdr:rowOff>
    </xdr:to>
    <xdr:pic>
      <xdr:nvPicPr>
        <xdr:cNvPr id="13" name="Attēls 12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98383" y="9976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</xdr:row>
      <xdr:rowOff>9525</xdr:rowOff>
    </xdr:from>
    <xdr:to>
      <xdr:col>8</xdr:col>
      <xdr:colOff>587375</xdr:colOff>
      <xdr:row>5</xdr:row>
      <xdr:rowOff>3175</xdr:rowOff>
    </xdr:to>
    <xdr:pic>
      <xdr:nvPicPr>
        <xdr:cNvPr id="14" name="Attēls 13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5" name="Attēls 14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800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0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607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790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790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4</xdr:row>
      <xdr:rowOff>19050</xdr:rowOff>
    </xdr:from>
    <xdr:to>
      <xdr:col>6</xdr:col>
      <xdr:colOff>647700</xdr:colOff>
      <xdr:row>4</xdr:row>
      <xdr:rowOff>171450</xdr:rowOff>
    </xdr:to>
    <xdr:pic>
      <xdr:nvPicPr>
        <xdr:cNvPr id="18" name="Attēls 17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10" name="Attēls 9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4</xdr:row>
      <xdr:rowOff>19050</xdr:rowOff>
    </xdr:from>
    <xdr:to>
      <xdr:col>8</xdr:col>
      <xdr:colOff>609600</xdr:colOff>
      <xdr:row>4</xdr:row>
      <xdr:rowOff>171450</xdr:rowOff>
    </xdr:to>
    <xdr:pic>
      <xdr:nvPicPr>
        <xdr:cNvPr id="18" name="Attēls 17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849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9747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039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zoomScaleNormal="100" workbookViewId="0">
      <selection activeCell="K10" sqref="K10"/>
    </sheetView>
  </sheetViews>
  <sheetFormatPr defaultRowHeight="15" x14ac:dyDescent="0.25"/>
  <cols>
    <col min="2" max="2" width="38.7109375" customWidth="1"/>
    <col min="4" max="4" width="11.28515625" customWidth="1"/>
    <col min="5" max="5" width="12.85546875" customWidth="1"/>
    <col min="257" max="257" width="38.7109375" customWidth="1"/>
    <col min="513" max="513" width="38.7109375" customWidth="1"/>
    <col min="769" max="769" width="38.7109375" customWidth="1"/>
    <col min="1025" max="1025" width="38.7109375" customWidth="1"/>
    <col min="1281" max="1281" width="38.7109375" customWidth="1"/>
    <col min="1537" max="1537" width="38.7109375" customWidth="1"/>
    <col min="1793" max="1793" width="38.7109375" customWidth="1"/>
    <col min="2049" max="2049" width="38.7109375" customWidth="1"/>
    <col min="2305" max="2305" width="38.7109375" customWidth="1"/>
    <col min="2561" max="2561" width="38.7109375" customWidth="1"/>
    <col min="2817" max="2817" width="38.7109375" customWidth="1"/>
    <col min="3073" max="3073" width="38.7109375" customWidth="1"/>
    <col min="3329" max="3329" width="38.7109375" customWidth="1"/>
    <col min="3585" max="3585" width="38.7109375" customWidth="1"/>
    <col min="3841" max="3841" width="38.7109375" customWidth="1"/>
    <col min="4097" max="4097" width="38.7109375" customWidth="1"/>
    <col min="4353" max="4353" width="38.7109375" customWidth="1"/>
    <col min="4609" max="4609" width="38.7109375" customWidth="1"/>
    <col min="4865" max="4865" width="38.7109375" customWidth="1"/>
    <col min="5121" max="5121" width="38.7109375" customWidth="1"/>
    <col min="5377" max="5377" width="38.7109375" customWidth="1"/>
    <col min="5633" max="5633" width="38.7109375" customWidth="1"/>
    <col min="5889" max="5889" width="38.7109375" customWidth="1"/>
    <col min="6145" max="6145" width="38.7109375" customWidth="1"/>
    <col min="6401" max="6401" width="38.7109375" customWidth="1"/>
    <col min="6657" max="6657" width="38.7109375" customWidth="1"/>
    <col min="6913" max="6913" width="38.7109375" customWidth="1"/>
    <col min="7169" max="7169" width="38.7109375" customWidth="1"/>
    <col min="7425" max="7425" width="38.7109375" customWidth="1"/>
    <col min="7681" max="7681" width="38.7109375" customWidth="1"/>
    <col min="7937" max="7937" width="38.7109375" customWidth="1"/>
    <col min="8193" max="8193" width="38.7109375" customWidth="1"/>
    <col min="8449" max="8449" width="38.7109375" customWidth="1"/>
    <col min="8705" max="8705" width="38.7109375" customWidth="1"/>
    <col min="8961" max="8961" width="38.7109375" customWidth="1"/>
    <col min="9217" max="9217" width="38.7109375" customWidth="1"/>
    <col min="9473" max="9473" width="38.7109375" customWidth="1"/>
    <col min="9729" max="9729" width="38.7109375" customWidth="1"/>
    <col min="9985" max="9985" width="38.7109375" customWidth="1"/>
    <col min="10241" max="10241" width="38.7109375" customWidth="1"/>
    <col min="10497" max="10497" width="38.7109375" customWidth="1"/>
    <col min="10753" max="10753" width="38.7109375" customWidth="1"/>
    <col min="11009" max="11009" width="38.7109375" customWidth="1"/>
    <col min="11265" max="11265" width="38.7109375" customWidth="1"/>
    <col min="11521" max="11521" width="38.7109375" customWidth="1"/>
    <col min="11777" max="11777" width="38.7109375" customWidth="1"/>
    <col min="12033" max="12033" width="38.7109375" customWidth="1"/>
    <col min="12289" max="12289" width="38.7109375" customWidth="1"/>
    <col min="12545" max="12545" width="38.7109375" customWidth="1"/>
    <col min="12801" max="12801" width="38.7109375" customWidth="1"/>
    <col min="13057" max="13057" width="38.7109375" customWidth="1"/>
    <col min="13313" max="13313" width="38.7109375" customWidth="1"/>
    <col min="13569" max="13569" width="38.7109375" customWidth="1"/>
    <col min="13825" max="13825" width="38.7109375" customWidth="1"/>
    <col min="14081" max="14081" width="38.7109375" customWidth="1"/>
    <col min="14337" max="14337" width="38.7109375" customWidth="1"/>
    <col min="14593" max="14593" width="38.7109375" customWidth="1"/>
    <col min="14849" max="14849" width="38.7109375" customWidth="1"/>
    <col min="15105" max="15105" width="38.7109375" customWidth="1"/>
    <col min="15361" max="15361" width="38.7109375" customWidth="1"/>
    <col min="15617" max="15617" width="38.7109375" customWidth="1"/>
    <col min="15873" max="15873" width="38.7109375" customWidth="1"/>
    <col min="16129" max="16129" width="38.7109375" customWidth="1"/>
  </cols>
  <sheetData>
    <row r="1" spans="1:5" ht="15.75" x14ac:dyDescent="0.25">
      <c r="A1" s="63"/>
      <c r="B1" s="63"/>
      <c r="C1" s="63"/>
      <c r="D1" s="63"/>
      <c r="E1" s="63"/>
    </row>
    <row r="2" spans="1:5" ht="15.75" customHeight="1" x14ac:dyDescent="0.25">
      <c r="A2" s="63"/>
      <c r="B2" s="63"/>
      <c r="C2" s="111" t="s">
        <v>210</v>
      </c>
      <c r="D2" s="111"/>
      <c r="E2" s="111"/>
    </row>
    <row r="3" spans="1:5" ht="12.75" customHeight="1" x14ac:dyDescent="0.25">
      <c r="A3" s="111" t="s">
        <v>213</v>
      </c>
      <c r="B3" s="111"/>
      <c r="C3" s="111"/>
      <c r="D3" s="111"/>
      <c r="E3" s="111"/>
    </row>
    <row r="4" spans="1:5" ht="15.75" customHeight="1" x14ac:dyDescent="0.25">
      <c r="A4" s="64"/>
      <c r="B4" s="111" t="s">
        <v>212</v>
      </c>
      <c r="C4" s="111"/>
      <c r="D4" s="111"/>
      <c r="E4" s="111"/>
    </row>
    <row r="5" spans="1:5" ht="15.75" x14ac:dyDescent="0.25">
      <c r="A5" s="63"/>
      <c r="B5" s="111" t="s">
        <v>211</v>
      </c>
      <c r="C5" s="111"/>
      <c r="D5" s="111"/>
      <c r="E5" s="111"/>
    </row>
    <row r="6" spans="1:5" ht="18.75" x14ac:dyDescent="0.3">
      <c r="A6" s="109" t="s">
        <v>214</v>
      </c>
      <c r="B6" s="109"/>
      <c r="C6" s="109"/>
      <c r="D6" s="109"/>
      <c r="E6" s="109"/>
    </row>
    <row r="7" spans="1:5" ht="15.75" x14ac:dyDescent="0.25">
      <c r="A7" s="110"/>
      <c r="B7" s="110"/>
      <c r="C7" s="110"/>
      <c r="D7" s="110"/>
      <c r="E7" s="110"/>
    </row>
    <row r="8" spans="1:5" ht="47.25" x14ac:dyDescent="0.25">
      <c r="A8" s="66" t="s">
        <v>133</v>
      </c>
      <c r="B8" s="67" t="s">
        <v>134</v>
      </c>
      <c r="C8" s="67" t="s">
        <v>135</v>
      </c>
      <c r="D8" s="66" t="s">
        <v>140</v>
      </c>
      <c r="E8" s="66" t="s">
        <v>141</v>
      </c>
    </row>
    <row r="9" spans="1:5" ht="18.75" x14ac:dyDescent="0.25">
      <c r="A9" s="67">
        <v>1</v>
      </c>
      <c r="B9" s="68" t="s">
        <v>1</v>
      </c>
      <c r="C9" s="67" t="s">
        <v>136</v>
      </c>
      <c r="D9" s="69">
        <f>Rigas_iela!C54</f>
        <v>93.65</v>
      </c>
      <c r="E9" s="69">
        <f>Rigas_iela!C55</f>
        <v>170.08</v>
      </c>
    </row>
    <row r="10" spans="1:5" ht="18.75" x14ac:dyDescent="0.25">
      <c r="A10" s="67">
        <v>2</v>
      </c>
      <c r="B10" s="68" t="s">
        <v>22</v>
      </c>
      <c r="C10" s="67" t="s">
        <v>136</v>
      </c>
      <c r="D10" s="69">
        <f>O_Kalpaka!C63</f>
        <v>114.92999999999999</v>
      </c>
      <c r="E10" s="69">
        <f>O_Kalpaka!C64</f>
        <v>126.68</v>
      </c>
    </row>
    <row r="11" spans="1:5" ht="31.5" x14ac:dyDescent="0.25">
      <c r="A11" s="67">
        <v>3</v>
      </c>
      <c r="B11" s="68" t="s">
        <v>142</v>
      </c>
      <c r="C11" s="67" t="s">
        <v>136</v>
      </c>
      <c r="D11" s="69">
        <f>Lika!C39</f>
        <v>54.709999999999994</v>
      </c>
      <c r="E11" s="69">
        <f>Lika!C40</f>
        <v>16.190000000000001</v>
      </c>
    </row>
    <row r="12" spans="1:5" ht="31.5" x14ac:dyDescent="0.25">
      <c r="A12" s="67">
        <v>4</v>
      </c>
      <c r="B12" s="68" t="s">
        <v>143</v>
      </c>
      <c r="C12" s="67" t="s">
        <v>136</v>
      </c>
      <c r="D12" s="69">
        <f>Lika_2!C28</f>
        <v>40.975000000000001</v>
      </c>
      <c r="E12" s="69">
        <f>Lika_2!C29</f>
        <v>7.3599999999999994</v>
      </c>
    </row>
    <row r="13" spans="1:5" ht="31.5" x14ac:dyDescent="0.25">
      <c r="A13" s="67">
        <v>5</v>
      </c>
      <c r="B13" s="68" t="s">
        <v>144</v>
      </c>
      <c r="C13" s="67" t="s">
        <v>136</v>
      </c>
      <c r="D13" s="69">
        <f>Abelu!C26</f>
        <v>16.8</v>
      </c>
      <c r="E13" s="69">
        <f>Abelu!C27</f>
        <v>5.4</v>
      </c>
    </row>
    <row r="14" spans="1:5" ht="18.75" x14ac:dyDescent="0.25">
      <c r="A14" s="67">
        <v>6</v>
      </c>
      <c r="B14" s="68" t="s">
        <v>6</v>
      </c>
      <c r="C14" s="67" t="s">
        <v>136</v>
      </c>
      <c r="D14" s="69">
        <f>Berzu!C23</f>
        <v>29.5</v>
      </c>
      <c r="E14" s="69">
        <f>Berzu!C24</f>
        <v>17.080000000000002</v>
      </c>
    </row>
    <row r="15" spans="1:5" ht="31.5" x14ac:dyDescent="0.25">
      <c r="A15" s="67">
        <v>7</v>
      </c>
      <c r="B15" s="68" t="s">
        <v>145</v>
      </c>
      <c r="C15" s="67" t="s">
        <v>136</v>
      </c>
      <c r="D15" s="69">
        <f>Gaitnieku!C15</f>
        <v>7</v>
      </c>
      <c r="E15" s="69">
        <f>Gaitnieku!C16</f>
        <v>0</v>
      </c>
    </row>
    <row r="16" spans="1:5" ht="31.5" x14ac:dyDescent="0.25">
      <c r="A16" s="67">
        <v>8</v>
      </c>
      <c r="B16" s="68" t="s">
        <v>146</v>
      </c>
      <c r="C16" s="67" t="s">
        <v>136</v>
      </c>
      <c r="D16" s="69">
        <f>Gaitnieku1!C22</f>
        <v>12.5</v>
      </c>
      <c r="E16" s="69">
        <f>Gaitnieku1!C23</f>
        <v>4.96</v>
      </c>
    </row>
    <row r="17" spans="1:5" ht="31.5" x14ac:dyDescent="0.25">
      <c r="A17" s="67">
        <v>9</v>
      </c>
      <c r="B17" s="68" t="s">
        <v>147</v>
      </c>
      <c r="C17" s="67" t="s">
        <v>136</v>
      </c>
      <c r="D17" s="69">
        <f>' Ozolu1'!C24</f>
        <v>31.3</v>
      </c>
      <c r="E17" s="69">
        <f>' Ozolu1'!C25</f>
        <v>12</v>
      </c>
    </row>
    <row r="18" spans="1:5" ht="31.5" x14ac:dyDescent="0.25">
      <c r="A18" s="67">
        <v>10</v>
      </c>
      <c r="B18" s="68" t="s">
        <v>148</v>
      </c>
      <c r="C18" s="67" t="s">
        <v>136</v>
      </c>
      <c r="D18" s="69">
        <f>Delzcela!C22</f>
        <v>26.61</v>
      </c>
      <c r="E18" s="69">
        <f>Delzcela!C23</f>
        <v>12.4</v>
      </c>
    </row>
    <row r="19" spans="1:5" ht="31.5" x14ac:dyDescent="0.25">
      <c r="A19" s="67">
        <v>11</v>
      </c>
      <c r="B19" s="68" t="s">
        <v>149</v>
      </c>
      <c r="C19" s="67" t="s">
        <v>136</v>
      </c>
      <c r="D19" s="69">
        <f>Brivibas!C96</f>
        <v>221.85</v>
      </c>
      <c r="E19" s="69">
        <f>Brivibas!C97</f>
        <v>46.08</v>
      </c>
    </row>
    <row r="20" spans="1:5" ht="31.5" x14ac:dyDescent="0.25">
      <c r="A20" s="67">
        <v>12</v>
      </c>
      <c r="B20" s="68" t="s">
        <v>150</v>
      </c>
      <c r="C20" s="67" t="s">
        <v>136</v>
      </c>
      <c r="D20" s="69">
        <f>Nakotnes!C20</f>
        <v>17.25</v>
      </c>
      <c r="E20" s="69">
        <f>Nakotnes!C21</f>
        <v>13.76</v>
      </c>
    </row>
    <row r="21" spans="1:5" ht="31.5" x14ac:dyDescent="0.25">
      <c r="A21" s="67">
        <v>13</v>
      </c>
      <c r="B21" s="68" t="s">
        <v>151</v>
      </c>
      <c r="C21" s="67" t="s">
        <v>136</v>
      </c>
      <c r="D21" s="69">
        <f>Raina!C16</f>
        <v>5.75</v>
      </c>
      <c r="E21" s="69">
        <f>Raina!C17</f>
        <v>1.6</v>
      </c>
    </row>
    <row r="22" spans="1:5" ht="18.75" x14ac:dyDescent="0.25">
      <c r="A22" s="67">
        <v>14</v>
      </c>
      <c r="B22" s="68" t="s">
        <v>31</v>
      </c>
      <c r="C22" s="67" t="s">
        <v>136</v>
      </c>
      <c r="D22" s="69">
        <f>Skolas!C27</f>
        <v>43.524999999999991</v>
      </c>
      <c r="E22" s="69">
        <f>Skolas!C28</f>
        <v>30.8</v>
      </c>
    </row>
    <row r="23" spans="1:5" ht="18.75" x14ac:dyDescent="0.25">
      <c r="A23" s="67">
        <v>15</v>
      </c>
      <c r="B23" s="68" t="s">
        <v>152</v>
      </c>
      <c r="C23" s="67" t="s">
        <v>136</v>
      </c>
      <c r="D23" s="69">
        <f>Pamatu!C19</f>
        <v>19.7</v>
      </c>
      <c r="E23" s="69">
        <f>Pamatu!C20</f>
        <v>2.88</v>
      </c>
    </row>
    <row r="24" spans="1:5" ht="18.75" x14ac:dyDescent="0.25">
      <c r="A24" s="67">
        <v>16</v>
      </c>
      <c r="B24" s="68" t="s">
        <v>153</v>
      </c>
      <c r="C24" s="67" t="s">
        <v>136</v>
      </c>
      <c r="D24" s="69">
        <f>Dzirnavu!C35</f>
        <v>51.3</v>
      </c>
      <c r="E24" s="69">
        <f>Dzirnavu!C36</f>
        <v>1.76</v>
      </c>
    </row>
    <row r="25" spans="1:5" ht="18.75" x14ac:dyDescent="0.25">
      <c r="A25" s="67">
        <v>17</v>
      </c>
      <c r="B25" s="68" t="s">
        <v>154</v>
      </c>
      <c r="C25" s="67" t="s">
        <v>136</v>
      </c>
      <c r="D25" s="69">
        <f>Vidus!C17</f>
        <v>20</v>
      </c>
      <c r="E25" s="69">
        <f>Vidus!C18</f>
        <v>0</v>
      </c>
    </row>
    <row r="26" spans="1:5" ht="31.5" x14ac:dyDescent="0.25">
      <c r="A26" s="67">
        <v>18</v>
      </c>
      <c r="B26" s="68" t="s">
        <v>204</v>
      </c>
      <c r="C26" s="67" t="s">
        <v>136</v>
      </c>
      <c r="D26" s="69">
        <f>Rezeknes!C16</f>
        <v>26.925000000000001</v>
      </c>
      <c r="E26" s="69">
        <f>Rezeknes!C17</f>
        <v>1.92</v>
      </c>
    </row>
    <row r="27" spans="1:5" ht="31.5" x14ac:dyDescent="0.25">
      <c r="A27" s="67">
        <v>19</v>
      </c>
      <c r="B27" s="68" t="s">
        <v>205</v>
      </c>
      <c r="C27" s="67" t="s">
        <v>136</v>
      </c>
      <c r="D27" s="69">
        <f>Parka!C33</f>
        <v>67.22999999999999</v>
      </c>
      <c r="E27" s="69">
        <f>Parka!C34</f>
        <v>2.6549999999999998</v>
      </c>
    </row>
    <row r="28" spans="1:5" ht="31.5" x14ac:dyDescent="0.25">
      <c r="A28" s="67">
        <v>20</v>
      </c>
      <c r="B28" s="68" t="s">
        <v>206</v>
      </c>
      <c r="C28" s="67" t="s">
        <v>136</v>
      </c>
      <c r="D28" s="69">
        <f>Zvaigznu!C38</f>
        <v>78.524999999999991</v>
      </c>
      <c r="E28" s="69">
        <f>Zvaigznu!C39</f>
        <v>1.76</v>
      </c>
    </row>
    <row r="29" spans="1:5" ht="18.75" x14ac:dyDescent="0.25">
      <c r="A29" s="67">
        <v>21</v>
      </c>
      <c r="B29" s="68" t="s">
        <v>209</v>
      </c>
      <c r="C29" s="67" t="s">
        <v>136</v>
      </c>
      <c r="D29" s="69">
        <f>Lazdu!C17</f>
        <v>17</v>
      </c>
      <c r="E29" s="69">
        <f>Lazdu!C18</f>
        <v>2.08</v>
      </c>
    </row>
    <row r="30" spans="1:5" ht="18.75" x14ac:dyDescent="0.25">
      <c r="A30" s="70"/>
      <c r="B30" s="71" t="s">
        <v>137</v>
      </c>
      <c r="C30" s="67" t="s">
        <v>136</v>
      </c>
      <c r="D30" s="77">
        <f>SUM(D9:D29)</f>
        <v>997.03</v>
      </c>
      <c r="E30" s="77">
        <f>SUM(E9:E29)</f>
        <v>477.44499999999988</v>
      </c>
    </row>
    <row r="31" spans="1:5" ht="18.75" x14ac:dyDescent="0.25">
      <c r="A31" s="70"/>
      <c r="B31" s="71" t="s">
        <v>155</v>
      </c>
      <c r="C31" s="79" t="s">
        <v>156</v>
      </c>
      <c r="D31" s="80"/>
      <c r="E31" s="80"/>
    </row>
    <row r="32" spans="1:5" ht="15.75" x14ac:dyDescent="0.25">
      <c r="A32" s="70"/>
      <c r="B32" s="71" t="s">
        <v>157</v>
      </c>
      <c r="C32" s="78"/>
      <c r="D32" s="77">
        <f>D30*D31</f>
        <v>0</v>
      </c>
      <c r="E32" s="77">
        <f>E30*E31</f>
        <v>0</v>
      </c>
    </row>
    <row r="33" spans="1:5" ht="15.75" x14ac:dyDescent="0.25">
      <c r="A33" s="70"/>
      <c r="B33" s="71"/>
      <c r="C33" s="72"/>
      <c r="D33" s="73"/>
      <c r="E33" s="73"/>
    </row>
    <row r="34" spans="1:5" ht="31.5" x14ac:dyDescent="0.25">
      <c r="A34" s="70"/>
      <c r="B34" s="81" t="s">
        <v>158</v>
      </c>
      <c r="C34" s="84"/>
      <c r="D34" s="85">
        <f>D32+E32</f>
        <v>0</v>
      </c>
      <c r="E34" s="73"/>
    </row>
    <row r="35" spans="1:5" ht="15.75" x14ac:dyDescent="0.25">
      <c r="A35" s="70"/>
      <c r="B35" s="82" t="s">
        <v>138</v>
      </c>
      <c r="C35" s="86"/>
      <c r="D35" s="87">
        <f>D36-D34</f>
        <v>0</v>
      </c>
      <c r="E35" s="70"/>
    </row>
    <row r="36" spans="1:5" ht="15.75" x14ac:dyDescent="0.25">
      <c r="A36" s="70"/>
      <c r="B36" s="83" t="s">
        <v>139</v>
      </c>
      <c r="C36" s="86"/>
      <c r="D36" s="85">
        <f>D34*1.21</f>
        <v>0</v>
      </c>
      <c r="E36" s="70"/>
    </row>
    <row r="37" spans="1:5" ht="15.75" x14ac:dyDescent="0.25">
      <c r="A37" s="70"/>
      <c r="B37" s="75"/>
      <c r="C37" s="70"/>
      <c r="D37" s="74"/>
      <c r="E37" s="70"/>
    </row>
    <row r="38" spans="1:5" ht="15.75" x14ac:dyDescent="0.25">
      <c r="A38" s="70"/>
      <c r="B38" s="75"/>
      <c r="C38" s="70"/>
      <c r="D38" s="74"/>
      <c r="E38" s="70"/>
    </row>
    <row r="39" spans="1:5" ht="15.75" x14ac:dyDescent="0.25">
      <c r="A39" s="63"/>
      <c r="B39" s="63"/>
      <c r="C39" s="63"/>
      <c r="D39" s="63"/>
      <c r="E39" s="63"/>
    </row>
    <row r="40" spans="1:5" ht="15.75" x14ac:dyDescent="0.25">
      <c r="A40" s="63"/>
      <c r="B40" s="63"/>
      <c r="C40" s="63"/>
      <c r="D40" s="63"/>
      <c r="E40" s="63"/>
    </row>
    <row r="41" spans="1:5" ht="15.75" x14ac:dyDescent="0.25">
      <c r="A41" s="76"/>
      <c r="B41" s="65"/>
      <c r="C41" s="76"/>
      <c r="D41" s="63"/>
      <c r="E41" s="76"/>
    </row>
    <row r="42" spans="1:5" ht="15.75" x14ac:dyDescent="0.25">
      <c r="A42" s="76"/>
      <c r="B42" s="63"/>
      <c r="C42" s="63"/>
      <c r="D42" s="63"/>
      <c r="E42" s="63"/>
    </row>
    <row r="43" spans="1:5" ht="15.75" x14ac:dyDescent="0.25">
      <c r="A43" s="63"/>
      <c r="B43" s="63"/>
      <c r="C43" s="76"/>
      <c r="D43" s="63"/>
      <c r="E43" s="63"/>
    </row>
    <row r="44" spans="1:5" ht="15.75" x14ac:dyDescent="0.25">
      <c r="A44" s="76"/>
      <c r="B44" s="63"/>
      <c r="C44" s="63"/>
      <c r="D44" s="63"/>
      <c r="E44" s="63"/>
    </row>
    <row r="45" spans="1:5" ht="15.75" x14ac:dyDescent="0.25">
      <c r="A45" s="63"/>
      <c r="B45" s="63"/>
      <c r="C45" s="63"/>
      <c r="D45" s="63"/>
      <c r="E45" s="63"/>
    </row>
    <row r="46" spans="1:5" ht="15.75" x14ac:dyDescent="0.25">
      <c r="A46" s="63"/>
      <c r="B46" s="63"/>
      <c r="C46" s="63"/>
      <c r="D46" s="63"/>
      <c r="E46" s="63"/>
    </row>
    <row r="47" spans="1:5" ht="15.75" x14ac:dyDescent="0.25">
      <c r="A47" s="63"/>
      <c r="B47" s="63"/>
      <c r="C47" s="63"/>
      <c r="D47" s="63"/>
      <c r="E47" s="63"/>
    </row>
    <row r="48" spans="1:5" ht="15.75" x14ac:dyDescent="0.25">
      <c r="A48" s="63"/>
      <c r="B48" s="64"/>
      <c r="C48" s="63"/>
      <c r="D48" s="63"/>
      <c r="E48" s="63"/>
    </row>
  </sheetData>
  <mergeCells count="6">
    <mergeCell ref="A6:E6"/>
    <mergeCell ref="A7:E7"/>
    <mergeCell ref="C2:E2"/>
    <mergeCell ref="A3:E3"/>
    <mergeCell ref="B4:E4"/>
    <mergeCell ref="B5:E5"/>
  </mergeCells>
  <pageMargins left="0.7" right="0.7" top="0.75" bottom="0.75" header="0.3" footer="0.3"/>
  <pageSetup paperSize="9" scale="8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Q21" sqref="Q21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 x14ac:dyDescent="0.25">
      <c r="B1" s="1" t="s">
        <v>183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26" t="s">
        <v>90</v>
      </c>
      <c r="H2" s="20" t="s">
        <v>79</v>
      </c>
      <c r="I2" s="20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25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 s="34">
        <v>1</v>
      </c>
      <c r="B6" s="37" t="s">
        <v>93</v>
      </c>
      <c r="C6" s="93">
        <v>1.3</v>
      </c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3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31"/>
      <c r="C8" s="3"/>
      <c r="D8" s="93">
        <v>6</v>
      </c>
      <c r="E8" s="3"/>
      <c r="F8" s="3"/>
      <c r="G8" s="3"/>
      <c r="H8" s="3"/>
      <c r="I8" s="3"/>
      <c r="J8" s="3"/>
      <c r="K8" s="3"/>
    </row>
    <row r="9" spans="1:11" x14ac:dyDescent="0.25">
      <c r="A9" s="29"/>
      <c r="B9" s="31"/>
      <c r="C9" s="93">
        <v>2</v>
      </c>
      <c r="D9" s="3"/>
      <c r="E9" s="3"/>
      <c r="F9" s="3"/>
      <c r="G9" s="3"/>
      <c r="H9" s="3"/>
      <c r="I9" s="3"/>
      <c r="J9" s="3"/>
      <c r="K9" s="3"/>
    </row>
    <row r="10" spans="1:11" x14ac:dyDescent="0.25">
      <c r="A10" s="32"/>
      <c r="B10" s="36" t="s">
        <v>69</v>
      </c>
      <c r="C10" s="23"/>
      <c r="D10" s="3"/>
      <c r="E10" s="3"/>
      <c r="F10" s="3"/>
      <c r="G10" s="25"/>
      <c r="H10" s="3"/>
      <c r="I10" s="3"/>
      <c r="J10" s="3"/>
      <c r="K10" s="3"/>
    </row>
    <row r="11" spans="1:11" x14ac:dyDescent="0.25">
      <c r="A11" s="34">
        <v>3</v>
      </c>
      <c r="B11" s="35" t="s">
        <v>41</v>
      </c>
      <c r="C11" s="23"/>
      <c r="D11" s="3"/>
      <c r="E11" s="3"/>
      <c r="F11" s="3"/>
      <c r="G11" s="3"/>
      <c r="H11" s="3"/>
      <c r="I11" s="3"/>
      <c r="J11" s="3"/>
      <c r="K11" s="93">
        <v>6</v>
      </c>
    </row>
    <row r="12" spans="1:11" x14ac:dyDescent="0.25">
      <c r="A12" s="27">
        <v>4</v>
      </c>
      <c r="B12" s="28" t="s">
        <v>20</v>
      </c>
      <c r="C12" s="2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2"/>
      <c r="B13" s="36" t="s">
        <v>69</v>
      </c>
      <c r="C13" s="23"/>
      <c r="D13" s="3"/>
      <c r="E13" s="3"/>
      <c r="F13" s="3"/>
      <c r="G13" s="25"/>
      <c r="H13" s="3"/>
      <c r="I13" s="3"/>
      <c r="J13" s="3"/>
      <c r="K13" s="3"/>
    </row>
    <row r="14" spans="1:11" ht="30" x14ac:dyDescent="0.25">
      <c r="A14" s="34">
        <v>5</v>
      </c>
      <c r="B14" s="35" t="s">
        <v>84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27">
        <v>6</v>
      </c>
      <c r="B15" s="28" t="s">
        <v>83</v>
      </c>
      <c r="C15" s="19">
        <v>5</v>
      </c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29"/>
      <c r="B16" s="30" t="s">
        <v>69</v>
      </c>
      <c r="C16" s="3"/>
      <c r="D16" s="3"/>
      <c r="E16" s="3"/>
      <c r="F16" s="3"/>
      <c r="G16" s="25"/>
      <c r="H16" s="3"/>
      <c r="I16" s="3"/>
      <c r="J16" s="3"/>
      <c r="K16" s="3"/>
    </row>
    <row r="17" spans="1:11" x14ac:dyDescent="0.25">
      <c r="A17" s="29"/>
      <c r="B17" s="31"/>
      <c r="C17" s="92">
        <v>1</v>
      </c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29"/>
      <c r="B18" s="31"/>
      <c r="C18" s="92">
        <v>2</v>
      </c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29"/>
      <c r="B19" s="31"/>
      <c r="C19" s="3"/>
      <c r="D19" s="92">
        <v>12</v>
      </c>
      <c r="E19" s="3"/>
      <c r="F19" s="3"/>
      <c r="G19" s="3"/>
      <c r="H19" s="3"/>
      <c r="I19" s="3"/>
      <c r="J19" s="3"/>
      <c r="K19" s="3"/>
    </row>
    <row r="20" spans="1:11" x14ac:dyDescent="0.25">
      <c r="A20" s="34">
        <v>7</v>
      </c>
      <c r="B20" s="42" t="s">
        <v>21</v>
      </c>
      <c r="C20" s="3"/>
      <c r="D20" s="3"/>
      <c r="E20" s="3"/>
      <c r="F20" s="3"/>
      <c r="G20" s="3"/>
      <c r="H20" s="3"/>
      <c r="I20" s="3"/>
      <c r="J20" s="3"/>
      <c r="K20" s="93">
        <v>6</v>
      </c>
    </row>
    <row r="21" spans="1:11" x14ac:dyDescent="0.25">
      <c r="B21" s="2" t="s">
        <v>12</v>
      </c>
      <c r="C21">
        <f t="shared" ref="C21:K21" si="0">SUM(C6:C20)</f>
        <v>13.3</v>
      </c>
      <c r="D21">
        <f t="shared" si="0"/>
        <v>18</v>
      </c>
      <c r="E21">
        <f t="shared" si="0"/>
        <v>0</v>
      </c>
      <c r="F21">
        <f t="shared" si="0"/>
        <v>0</v>
      </c>
      <c r="G21">
        <f t="shared" si="0"/>
        <v>0</v>
      </c>
      <c r="H21">
        <f t="shared" si="0"/>
        <v>0</v>
      </c>
      <c r="I21">
        <f t="shared" si="0"/>
        <v>0</v>
      </c>
      <c r="J21">
        <f t="shared" si="0"/>
        <v>0</v>
      </c>
      <c r="K21">
        <f t="shared" si="0"/>
        <v>12</v>
      </c>
    </row>
    <row r="23" spans="1:11" x14ac:dyDescent="0.25">
      <c r="C23" s="3" t="s">
        <v>13</v>
      </c>
      <c r="D23" s="3" t="s">
        <v>14</v>
      </c>
      <c r="E23" s="3"/>
      <c r="F23" s="3" t="s">
        <v>15</v>
      </c>
      <c r="G23" s="8"/>
      <c r="H23" s="8"/>
    </row>
    <row r="24" spans="1:11" x14ac:dyDescent="0.25">
      <c r="B24" t="s">
        <v>16</v>
      </c>
      <c r="C24" s="3">
        <f>C21+D21+E21</f>
        <v>31.3</v>
      </c>
      <c r="D24" s="10">
        <f>KOPA!D31</f>
        <v>0</v>
      </c>
      <c r="E24" s="3"/>
      <c r="F24" s="10">
        <f>C24*D24</f>
        <v>0</v>
      </c>
      <c r="G24" s="8"/>
      <c r="H24" s="8"/>
    </row>
    <row r="25" spans="1:11" x14ac:dyDescent="0.25">
      <c r="B25" t="s">
        <v>17</v>
      </c>
      <c r="C25" s="3">
        <f>SUM(F21:K21)</f>
        <v>12</v>
      </c>
      <c r="D25" s="10">
        <f>KOPA!E31</f>
        <v>0</v>
      </c>
      <c r="E25" s="3"/>
      <c r="F25" s="10">
        <f>C25*D25</f>
        <v>0</v>
      </c>
      <c r="G25" s="8"/>
      <c r="H25" s="8"/>
    </row>
    <row r="26" spans="1:11" x14ac:dyDescent="0.25">
      <c r="B26" s="4" t="s">
        <v>18</v>
      </c>
      <c r="F26" s="11">
        <f>SUM(F24:F25)</f>
        <v>0</v>
      </c>
      <c r="G26" t="s">
        <v>19</v>
      </c>
    </row>
    <row r="28" spans="1:11" x14ac:dyDescent="0.25">
      <c r="B28" s="3" t="s">
        <v>179</v>
      </c>
      <c r="C28" s="92" t="s">
        <v>180</v>
      </c>
      <c r="D28" s="19" t="s">
        <v>181</v>
      </c>
      <c r="E28" s="93" t="s">
        <v>182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selection activeCell="M27" sqref="M27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</cols>
  <sheetData>
    <row r="1" spans="1:12" ht="15.75" x14ac:dyDescent="0.25">
      <c r="B1" s="1" t="s">
        <v>171</v>
      </c>
    </row>
    <row r="2" spans="1:12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13" t="s">
        <v>78</v>
      </c>
      <c r="I2" s="20" t="s">
        <v>49</v>
      </c>
      <c r="J2" s="20" t="s">
        <v>47</v>
      </c>
      <c r="K2" s="15" t="s">
        <v>54</v>
      </c>
      <c r="L2" s="14" t="s">
        <v>24</v>
      </c>
    </row>
    <row r="3" spans="1:12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25">
      <c r="A4" s="29"/>
      <c r="B4" s="39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3">
        <v>934</v>
      </c>
      <c r="I4" s="3">
        <v>937</v>
      </c>
      <c r="J4" s="3">
        <v>929</v>
      </c>
      <c r="K4" s="3">
        <v>926</v>
      </c>
      <c r="L4" s="3">
        <v>931</v>
      </c>
    </row>
    <row r="5" spans="1:12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27">
        <v>1</v>
      </c>
      <c r="B6" s="41" t="s">
        <v>85</v>
      </c>
      <c r="C6" s="3"/>
      <c r="D6" s="3"/>
      <c r="E6" s="3"/>
      <c r="F6" s="3"/>
      <c r="G6" s="3"/>
      <c r="H6" s="3"/>
      <c r="I6" s="93">
        <v>5</v>
      </c>
      <c r="J6" s="93">
        <v>1.4</v>
      </c>
      <c r="K6" s="3"/>
      <c r="L6" s="3"/>
    </row>
    <row r="7" spans="1:12" x14ac:dyDescent="0.25">
      <c r="A7" s="29"/>
      <c r="B7" s="47" t="s">
        <v>91</v>
      </c>
      <c r="C7" s="3"/>
      <c r="D7" s="3"/>
      <c r="E7" s="3"/>
      <c r="F7" s="93">
        <v>1.125</v>
      </c>
      <c r="G7" s="3"/>
      <c r="H7" s="3"/>
      <c r="I7" s="3"/>
      <c r="J7" s="3"/>
      <c r="K7" s="3"/>
      <c r="L7" s="3"/>
    </row>
    <row r="8" spans="1:12" x14ac:dyDescent="0.25">
      <c r="A8" s="29"/>
      <c r="B8" s="47" t="s">
        <v>92</v>
      </c>
      <c r="C8" s="3"/>
      <c r="D8" s="3"/>
      <c r="E8" s="3"/>
      <c r="F8" s="93">
        <v>3.1</v>
      </c>
      <c r="G8" s="3"/>
      <c r="H8" s="3"/>
      <c r="I8" s="3"/>
      <c r="J8" s="3"/>
      <c r="K8" s="3"/>
      <c r="L8" s="3"/>
    </row>
    <row r="9" spans="1:12" x14ac:dyDescent="0.25">
      <c r="A9" s="29"/>
      <c r="B9" s="47" t="s">
        <v>92</v>
      </c>
      <c r="C9" s="3"/>
      <c r="D9" s="3"/>
      <c r="E9" s="3"/>
      <c r="F9" s="93">
        <v>2.125</v>
      </c>
      <c r="G9" s="3"/>
      <c r="H9" s="3"/>
      <c r="I9" s="3"/>
      <c r="J9" s="3"/>
      <c r="K9" s="3"/>
      <c r="L9" s="3"/>
    </row>
    <row r="10" spans="1:12" x14ac:dyDescent="0.25">
      <c r="A10" s="32"/>
      <c r="B10" s="48"/>
      <c r="C10" s="93">
        <v>2.48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27">
        <v>2</v>
      </c>
      <c r="B11" s="28" t="s">
        <v>20</v>
      </c>
      <c r="C11" s="3"/>
      <c r="D11" s="3"/>
      <c r="E11" s="3"/>
      <c r="F11" s="93">
        <v>1.4</v>
      </c>
      <c r="G11" s="3"/>
      <c r="H11" s="3"/>
      <c r="I11" s="3"/>
      <c r="J11" s="3"/>
      <c r="K11" s="3"/>
      <c r="L11" s="3"/>
    </row>
    <row r="12" spans="1:12" x14ac:dyDescent="0.25">
      <c r="A12" s="29"/>
      <c r="B12" s="31"/>
      <c r="C12" s="93">
        <v>5.6</v>
      </c>
      <c r="D12" s="3"/>
      <c r="E12" s="3"/>
      <c r="F12" s="93">
        <v>0.2</v>
      </c>
      <c r="G12" s="3"/>
      <c r="H12" s="3"/>
      <c r="I12" s="3"/>
      <c r="J12" s="3"/>
      <c r="K12" s="3"/>
      <c r="L12" s="3"/>
    </row>
    <row r="13" spans="1:12" ht="30" x14ac:dyDescent="0.25">
      <c r="A13" s="32"/>
      <c r="B13" s="36" t="s">
        <v>87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27">
        <v>3</v>
      </c>
      <c r="B14" s="28" t="s">
        <v>20</v>
      </c>
      <c r="C14" s="93">
        <v>2.5299999999999998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29"/>
      <c r="B15" s="31"/>
      <c r="C15" s="3"/>
      <c r="D15" s="3"/>
      <c r="E15" s="3"/>
      <c r="F15" s="93">
        <v>1.35</v>
      </c>
      <c r="G15" s="3"/>
      <c r="H15" s="3"/>
      <c r="I15" s="3"/>
      <c r="J15" s="3"/>
      <c r="K15" s="3"/>
      <c r="L15" s="3"/>
    </row>
    <row r="16" spans="1:12" x14ac:dyDescent="0.25">
      <c r="A16" s="32"/>
      <c r="B16" s="33"/>
      <c r="C16" s="23"/>
      <c r="D16" s="93">
        <v>6.7</v>
      </c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27">
        <v>4</v>
      </c>
      <c r="B17" s="28" t="s">
        <v>82</v>
      </c>
      <c r="C17" s="3"/>
      <c r="D17" s="3"/>
      <c r="E17" s="3"/>
      <c r="F17" s="3"/>
      <c r="G17" s="3"/>
      <c r="H17" s="3"/>
      <c r="I17" s="3"/>
      <c r="J17" s="3"/>
      <c r="K17" s="3"/>
      <c r="L17" s="3">
        <v>6</v>
      </c>
    </row>
    <row r="18" spans="1:12" x14ac:dyDescent="0.25">
      <c r="A18" s="32"/>
      <c r="B18" s="45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B19" s="2" t="s">
        <v>12</v>
      </c>
      <c r="C19">
        <f t="shared" ref="C19:L19" si="0">SUM(C6:C18)</f>
        <v>10.61</v>
      </c>
      <c r="D19">
        <f t="shared" si="0"/>
        <v>6.7</v>
      </c>
      <c r="E19">
        <f t="shared" si="0"/>
        <v>0</v>
      </c>
      <c r="F19">
        <f t="shared" si="0"/>
        <v>9.3000000000000007</v>
      </c>
      <c r="G19">
        <f t="shared" si="0"/>
        <v>0</v>
      </c>
      <c r="H19">
        <f t="shared" si="0"/>
        <v>0</v>
      </c>
      <c r="I19">
        <f t="shared" si="0"/>
        <v>5</v>
      </c>
      <c r="J19">
        <f t="shared" si="0"/>
        <v>1.4</v>
      </c>
      <c r="K19">
        <f t="shared" si="0"/>
        <v>0</v>
      </c>
      <c r="L19">
        <f t="shared" si="0"/>
        <v>6</v>
      </c>
    </row>
    <row r="21" spans="1:12" x14ac:dyDescent="0.25">
      <c r="C21" s="3" t="s">
        <v>13</v>
      </c>
      <c r="D21" s="3" t="s">
        <v>14</v>
      </c>
      <c r="E21" s="3"/>
      <c r="F21" s="3"/>
      <c r="G21" s="3" t="s">
        <v>15</v>
      </c>
      <c r="H21" s="8"/>
      <c r="I21" s="8"/>
    </row>
    <row r="22" spans="1:12" x14ac:dyDescent="0.25">
      <c r="B22" t="s">
        <v>16</v>
      </c>
      <c r="C22" s="3">
        <f>C19+D19+E19+F19</f>
        <v>26.61</v>
      </c>
      <c r="D22" s="10">
        <f>KOPA!D31</f>
        <v>0</v>
      </c>
      <c r="E22" s="3"/>
      <c r="F22" s="3"/>
      <c r="G22" s="10">
        <f>C22*D22</f>
        <v>0</v>
      </c>
      <c r="H22" s="8"/>
      <c r="I22" s="8"/>
    </row>
    <row r="23" spans="1:12" x14ac:dyDescent="0.25">
      <c r="B23" t="s">
        <v>17</v>
      </c>
      <c r="C23" s="3">
        <f>SUM(G19:L19)</f>
        <v>12.4</v>
      </c>
      <c r="D23" s="10">
        <f>KOPA!E31</f>
        <v>0</v>
      </c>
      <c r="E23" s="3"/>
      <c r="F23" s="3"/>
      <c r="G23" s="10">
        <f>C23*D23</f>
        <v>0</v>
      </c>
      <c r="H23" s="8"/>
      <c r="I23" s="8"/>
    </row>
    <row r="24" spans="1:12" x14ac:dyDescent="0.25">
      <c r="B24" s="4" t="s">
        <v>18</v>
      </c>
      <c r="G24" s="11">
        <f>SUM(G22:G23)</f>
        <v>0</v>
      </c>
      <c r="H24" t="s">
        <v>19</v>
      </c>
    </row>
    <row r="26" spans="1:12" x14ac:dyDescent="0.25">
      <c r="B26" s="3" t="s">
        <v>179</v>
      </c>
      <c r="C26" s="92" t="s">
        <v>180</v>
      </c>
      <c r="D26" s="19" t="s">
        <v>181</v>
      </c>
      <c r="E26" s="93" t="s">
        <v>182</v>
      </c>
    </row>
  </sheetData>
  <mergeCells count="1">
    <mergeCell ref="C3:L3"/>
  </mergeCells>
  <pageMargins left="0.25" right="0.25" top="0.75" bottom="0.75" header="0.3" footer="0.3"/>
  <pageSetup paperSize="9" scale="78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workbookViewId="0">
      <pane ySplit="5" topLeftCell="A6" activePane="bottomLeft" state="frozen"/>
      <selection pane="bottomLeft" activeCell="F11" sqref="F11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172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22" t="s">
        <v>49</v>
      </c>
      <c r="I2" s="22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94</v>
      </c>
      <c r="C6" s="93">
        <v>1.5</v>
      </c>
      <c r="D6" s="3"/>
      <c r="E6" s="3"/>
      <c r="F6" s="93">
        <v>1.6</v>
      </c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3">
        <v>6.6</v>
      </c>
      <c r="D7" s="3"/>
      <c r="E7" s="3"/>
      <c r="F7" s="3"/>
      <c r="G7" s="3"/>
      <c r="H7" s="3"/>
      <c r="I7" s="3"/>
      <c r="J7" s="3"/>
      <c r="K7" s="93">
        <v>10.8</v>
      </c>
    </row>
    <row r="8" spans="1:11" x14ac:dyDescent="0.25">
      <c r="A8" s="29"/>
      <c r="B8" s="43" t="s">
        <v>25</v>
      </c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29"/>
      <c r="B9" s="31"/>
      <c r="C9" s="3"/>
      <c r="D9" s="93">
        <v>4.3499999999999996</v>
      </c>
      <c r="E9" s="3"/>
      <c r="F9" s="3"/>
      <c r="G9" s="3"/>
      <c r="H9" s="3"/>
      <c r="I9" s="3"/>
      <c r="J9" s="3"/>
      <c r="K9" s="3"/>
    </row>
    <row r="10" spans="1:11" x14ac:dyDescent="0.25">
      <c r="A10" s="32"/>
      <c r="B10" s="33"/>
      <c r="C10" s="3"/>
      <c r="D10" s="3"/>
      <c r="E10" s="93">
        <v>3.75</v>
      </c>
      <c r="F10" s="3"/>
      <c r="G10" s="3"/>
      <c r="H10" s="3"/>
      <c r="I10" s="3"/>
      <c r="J10" s="3"/>
      <c r="K10" s="3"/>
    </row>
    <row r="11" spans="1:11" x14ac:dyDescent="0.25">
      <c r="A11" s="34">
        <v>3</v>
      </c>
      <c r="B11" s="42" t="s">
        <v>95</v>
      </c>
      <c r="C11" s="55">
        <v>2</v>
      </c>
      <c r="D11" s="3"/>
      <c r="E11" s="3"/>
      <c r="F11" s="93">
        <v>3.2</v>
      </c>
      <c r="G11" s="3"/>
      <c r="H11" s="3"/>
      <c r="I11" s="3"/>
      <c r="J11" s="3"/>
      <c r="K11" s="3"/>
    </row>
    <row r="12" spans="1:11" x14ac:dyDescent="0.25">
      <c r="A12" s="27">
        <v>4</v>
      </c>
      <c r="B12" s="28" t="s">
        <v>20</v>
      </c>
      <c r="C12" s="17"/>
      <c r="D12" s="93">
        <v>10.125</v>
      </c>
      <c r="E12" s="3"/>
      <c r="F12" s="3"/>
      <c r="G12" s="3"/>
      <c r="H12" s="3"/>
      <c r="I12" s="3"/>
      <c r="J12" s="3"/>
      <c r="K12" s="3"/>
    </row>
    <row r="13" spans="1:11" x14ac:dyDescent="0.25">
      <c r="A13" s="29"/>
      <c r="B13" s="31"/>
      <c r="C13" s="17"/>
      <c r="D13" s="3"/>
      <c r="E13" s="93">
        <v>3.125</v>
      </c>
      <c r="F13" s="3"/>
      <c r="G13" s="3"/>
      <c r="H13" s="3"/>
      <c r="I13" s="3"/>
      <c r="J13" s="3"/>
      <c r="K13" s="3"/>
    </row>
    <row r="14" spans="1:11" x14ac:dyDescent="0.25">
      <c r="A14" s="29"/>
      <c r="B14" s="31"/>
      <c r="C14" s="17"/>
      <c r="D14" s="93">
        <v>3.75</v>
      </c>
      <c r="E14" s="3"/>
      <c r="F14" s="3"/>
      <c r="G14" s="3"/>
      <c r="H14" s="3"/>
      <c r="I14" s="3"/>
      <c r="J14" s="3"/>
      <c r="K14" s="3"/>
    </row>
    <row r="15" spans="1:11" x14ac:dyDescent="0.25">
      <c r="A15" s="32"/>
      <c r="B15" s="33"/>
      <c r="C15" s="55">
        <v>2</v>
      </c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4">
        <v>5</v>
      </c>
      <c r="B16" s="42" t="s">
        <v>96</v>
      </c>
      <c r="C16" s="17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27">
        <v>6</v>
      </c>
      <c r="B17" s="28" t="s">
        <v>20</v>
      </c>
      <c r="C17" s="55">
        <v>2</v>
      </c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29"/>
      <c r="B18" s="31"/>
      <c r="C18" s="17"/>
      <c r="D18" s="93">
        <v>6</v>
      </c>
      <c r="E18" s="3"/>
      <c r="F18" s="3"/>
      <c r="G18" s="3"/>
      <c r="H18" s="3"/>
      <c r="I18" s="3"/>
      <c r="J18" s="3"/>
      <c r="K18" s="3"/>
    </row>
    <row r="19" spans="1:11" x14ac:dyDescent="0.25">
      <c r="A19" s="32"/>
      <c r="B19" s="33"/>
      <c r="C19" s="55">
        <v>2</v>
      </c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4">
        <v>7</v>
      </c>
      <c r="B20" s="42" t="s">
        <v>97</v>
      </c>
      <c r="C20" s="55">
        <v>2</v>
      </c>
      <c r="D20" s="3"/>
      <c r="E20" s="3"/>
      <c r="F20" s="93">
        <v>1.92</v>
      </c>
      <c r="G20" s="3"/>
      <c r="H20" s="3"/>
      <c r="I20" s="3"/>
      <c r="J20" s="3"/>
      <c r="K20" s="3"/>
    </row>
    <row r="21" spans="1:11" x14ac:dyDescent="0.25">
      <c r="A21" s="27">
        <v>8</v>
      </c>
      <c r="B21" s="28" t="s">
        <v>20</v>
      </c>
      <c r="C21" s="55">
        <v>2</v>
      </c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9"/>
      <c r="B22" s="31"/>
      <c r="C22" s="17"/>
      <c r="D22" s="93">
        <v>3.75</v>
      </c>
      <c r="E22" s="3"/>
      <c r="F22" s="3"/>
      <c r="G22" s="3"/>
      <c r="H22" s="3"/>
      <c r="I22" s="3"/>
      <c r="J22" s="3"/>
      <c r="K22" s="3"/>
    </row>
    <row r="23" spans="1:11" x14ac:dyDescent="0.25">
      <c r="A23" s="29"/>
      <c r="B23" s="31"/>
      <c r="C23" s="17"/>
      <c r="D23" s="3"/>
      <c r="E23" s="93">
        <v>0.875</v>
      </c>
      <c r="F23" s="3"/>
      <c r="G23" s="3"/>
      <c r="H23" s="3"/>
      <c r="I23" s="3"/>
      <c r="J23" s="3"/>
      <c r="K23" s="3"/>
    </row>
    <row r="24" spans="1:11" x14ac:dyDescent="0.25">
      <c r="A24" s="29"/>
      <c r="B24" s="31"/>
      <c r="C24" s="17"/>
      <c r="D24" s="93">
        <v>3.75</v>
      </c>
      <c r="E24" s="3"/>
      <c r="F24" s="3"/>
      <c r="G24" s="3"/>
      <c r="H24" s="3"/>
      <c r="I24" s="3"/>
      <c r="J24" s="3"/>
      <c r="K24" s="3"/>
    </row>
    <row r="25" spans="1:11" x14ac:dyDescent="0.25">
      <c r="A25" s="32"/>
      <c r="B25" s="33"/>
      <c r="C25" s="55">
        <v>2</v>
      </c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4">
        <v>9</v>
      </c>
      <c r="B26" s="42" t="s">
        <v>39</v>
      </c>
      <c r="C26" s="17"/>
      <c r="D26" s="3"/>
      <c r="E26" s="3"/>
      <c r="F26" s="93">
        <v>1.92</v>
      </c>
      <c r="G26" s="3"/>
      <c r="H26" s="3"/>
      <c r="I26" s="3"/>
      <c r="J26" s="3"/>
      <c r="K26" s="3"/>
    </row>
    <row r="27" spans="1:11" x14ac:dyDescent="0.25">
      <c r="A27" s="27">
        <v>10</v>
      </c>
      <c r="B27" s="28" t="s">
        <v>20</v>
      </c>
      <c r="C27" s="94">
        <v>5</v>
      </c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2"/>
      <c r="B28" s="33"/>
      <c r="C28" s="17"/>
      <c r="D28" s="19">
        <v>3.75</v>
      </c>
      <c r="E28" s="3"/>
      <c r="F28" s="3"/>
      <c r="G28" s="3"/>
      <c r="H28" s="3"/>
      <c r="I28" s="3"/>
      <c r="J28" s="3"/>
      <c r="K28" s="3"/>
    </row>
    <row r="29" spans="1:11" x14ac:dyDescent="0.25">
      <c r="A29" s="34">
        <v>11</v>
      </c>
      <c r="B29" s="42" t="s">
        <v>98</v>
      </c>
      <c r="C29" s="17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27">
        <v>12</v>
      </c>
      <c r="B30" s="28" t="s">
        <v>20</v>
      </c>
      <c r="C30" s="17"/>
      <c r="D30" s="3"/>
      <c r="E30" s="19">
        <v>1.5</v>
      </c>
      <c r="F30" s="3"/>
      <c r="G30" s="3"/>
      <c r="H30" s="3"/>
      <c r="I30" s="3"/>
      <c r="J30" s="3"/>
      <c r="K30" s="3"/>
    </row>
    <row r="31" spans="1:11" x14ac:dyDescent="0.25">
      <c r="A31" s="29"/>
      <c r="B31" s="31"/>
      <c r="C31" s="17"/>
      <c r="D31" s="19">
        <v>3.75</v>
      </c>
      <c r="E31" s="3"/>
      <c r="F31" s="3"/>
      <c r="G31" s="3"/>
      <c r="H31" s="3"/>
      <c r="I31" s="3"/>
      <c r="J31" s="3"/>
      <c r="K31" s="3"/>
    </row>
    <row r="32" spans="1:11" x14ac:dyDescent="0.25">
      <c r="A32" s="32"/>
      <c r="B32" s="33"/>
      <c r="C32" s="94">
        <v>2</v>
      </c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4">
        <v>13</v>
      </c>
      <c r="B33" s="42" t="s">
        <v>23</v>
      </c>
      <c r="C33" s="17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27">
        <v>14</v>
      </c>
      <c r="B34" s="28" t="s">
        <v>20</v>
      </c>
      <c r="C34" s="55">
        <v>2</v>
      </c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29"/>
      <c r="B35" s="31"/>
      <c r="C35" s="17"/>
      <c r="D35" s="93">
        <v>12.75</v>
      </c>
      <c r="E35" s="3"/>
      <c r="F35" s="3"/>
      <c r="G35" s="3"/>
      <c r="H35" s="3"/>
      <c r="I35" s="3"/>
      <c r="J35" s="3"/>
      <c r="K35" s="3"/>
    </row>
    <row r="36" spans="1:11" x14ac:dyDescent="0.25">
      <c r="A36" s="32"/>
      <c r="B36" s="33"/>
      <c r="C36" s="55">
        <v>2</v>
      </c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4">
        <v>15</v>
      </c>
      <c r="B37" s="42" t="s">
        <v>60</v>
      </c>
      <c r="C37" s="17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27">
        <v>16</v>
      </c>
      <c r="B38" s="28" t="s">
        <v>20</v>
      </c>
      <c r="C38" s="55">
        <v>2</v>
      </c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29"/>
      <c r="B39" s="31"/>
      <c r="C39" s="17"/>
      <c r="D39" s="93">
        <v>3.45</v>
      </c>
      <c r="E39" s="3"/>
      <c r="F39" s="3"/>
      <c r="G39" s="3"/>
      <c r="H39" s="3"/>
      <c r="I39" s="3"/>
      <c r="J39" s="3"/>
      <c r="K39" s="3"/>
    </row>
    <row r="40" spans="1:11" x14ac:dyDescent="0.25">
      <c r="A40" s="32"/>
      <c r="B40" s="33"/>
      <c r="C40" s="55">
        <v>2</v>
      </c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4">
        <v>17</v>
      </c>
      <c r="B41" s="42" t="s">
        <v>99</v>
      </c>
      <c r="C41" s="17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27">
        <v>18</v>
      </c>
      <c r="B42" s="28" t="s">
        <v>20</v>
      </c>
      <c r="C42" s="55">
        <v>2</v>
      </c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29"/>
      <c r="B43" s="31"/>
      <c r="C43" s="17"/>
      <c r="D43" s="93">
        <v>6.75</v>
      </c>
      <c r="E43" s="3"/>
      <c r="F43" s="3"/>
      <c r="G43" s="3"/>
      <c r="H43" s="3"/>
      <c r="I43" s="3"/>
      <c r="J43" s="3"/>
      <c r="K43" s="3"/>
    </row>
    <row r="44" spans="1:11" x14ac:dyDescent="0.25">
      <c r="A44" s="32"/>
      <c r="B44" s="33"/>
      <c r="C44" s="55">
        <v>2</v>
      </c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27">
        <v>19</v>
      </c>
      <c r="B45" s="28" t="s">
        <v>35</v>
      </c>
      <c r="C45" s="55">
        <v>2</v>
      </c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2"/>
      <c r="B46" s="33"/>
      <c r="C46" s="55">
        <v>1.6</v>
      </c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27">
        <v>20</v>
      </c>
      <c r="B47" s="28" t="s">
        <v>20</v>
      </c>
      <c r="C47" s="55">
        <v>2</v>
      </c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29"/>
      <c r="B48" s="31"/>
      <c r="C48" s="17"/>
      <c r="D48" s="93">
        <v>5.25</v>
      </c>
      <c r="E48" s="3"/>
      <c r="F48" s="3"/>
      <c r="G48" s="3"/>
      <c r="H48" s="3"/>
      <c r="I48" s="3"/>
      <c r="J48" s="3"/>
      <c r="K48" s="3"/>
    </row>
    <row r="49" spans="1:11" x14ac:dyDescent="0.25">
      <c r="A49" s="32"/>
      <c r="B49" s="33"/>
      <c r="C49" s="55">
        <v>2</v>
      </c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4">
        <v>21</v>
      </c>
      <c r="B50" s="42" t="s">
        <v>21</v>
      </c>
      <c r="C50" s="17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27">
        <v>22</v>
      </c>
      <c r="B51" s="28" t="s">
        <v>20</v>
      </c>
      <c r="C51" s="55">
        <v>2</v>
      </c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29"/>
      <c r="B52" s="31"/>
      <c r="C52" s="17"/>
      <c r="D52" s="93">
        <v>2.1</v>
      </c>
      <c r="E52" s="3"/>
      <c r="F52" s="3"/>
      <c r="G52" s="3"/>
      <c r="H52" s="3"/>
      <c r="I52" s="3"/>
      <c r="J52" s="3"/>
      <c r="K52" s="3"/>
    </row>
    <row r="53" spans="1:11" x14ac:dyDescent="0.25">
      <c r="A53" s="32"/>
      <c r="B53" s="33"/>
      <c r="C53" s="55">
        <v>2</v>
      </c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4">
        <v>23</v>
      </c>
      <c r="B54" s="42" t="s">
        <v>36</v>
      </c>
      <c r="C54" s="17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4">
        <v>24</v>
      </c>
      <c r="B55" s="42" t="s">
        <v>100</v>
      </c>
      <c r="C55" s="55">
        <v>1</v>
      </c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4">
        <v>25</v>
      </c>
      <c r="B56" s="42" t="s">
        <v>101</v>
      </c>
      <c r="C56" s="55">
        <v>1.2</v>
      </c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27">
        <v>26</v>
      </c>
      <c r="B57" s="28" t="s">
        <v>102</v>
      </c>
      <c r="C57" s="55">
        <v>4.3</v>
      </c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29"/>
      <c r="B58" s="31" t="s">
        <v>103</v>
      </c>
      <c r="C58" s="55">
        <v>4.4000000000000004</v>
      </c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29"/>
      <c r="B59" s="31"/>
      <c r="C59" s="55">
        <v>2</v>
      </c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29"/>
      <c r="B60" s="31"/>
      <c r="C60" s="17"/>
      <c r="D60" s="93">
        <v>4.3499999999999996</v>
      </c>
      <c r="E60" s="3"/>
      <c r="F60" s="3"/>
      <c r="G60" s="3"/>
      <c r="H60" s="3"/>
      <c r="I60" s="3"/>
      <c r="J60" s="3"/>
      <c r="K60" s="3"/>
    </row>
    <row r="61" spans="1:11" x14ac:dyDescent="0.25">
      <c r="A61" s="32"/>
      <c r="B61" s="33"/>
      <c r="C61" s="55">
        <v>2</v>
      </c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27">
        <v>27</v>
      </c>
      <c r="B62" s="28" t="s">
        <v>104</v>
      </c>
      <c r="C62" s="17"/>
      <c r="D62" s="3"/>
      <c r="E62" s="3"/>
      <c r="F62" s="3"/>
      <c r="G62" s="3"/>
      <c r="H62" s="3"/>
      <c r="I62" s="3"/>
      <c r="J62" s="3"/>
      <c r="K62" s="93">
        <v>12</v>
      </c>
    </row>
    <row r="63" spans="1:11" x14ac:dyDescent="0.25">
      <c r="A63" s="29"/>
      <c r="B63" s="31" t="s">
        <v>105</v>
      </c>
      <c r="C63" s="17"/>
      <c r="D63" s="3"/>
      <c r="E63" s="3"/>
      <c r="F63" s="3"/>
      <c r="G63" s="3"/>
      <c r="H63" s="3"/>
      <c r="I63" s="3"/>
      <c r="J63" s="3"/>
      <c r="K63" s="93">
        <v>10.8</v>
      </c>
    </row>
    <row r="64" spans="1:11" x14ac:dyDescent="0.25">
      <c r="A64" s="27">
        <v>28</v>
      </c>
      <c r="B64" s="28" t="s">
        <v>20</v>
      </c>
      <c r="C64" s="55">
        <v>2</v>
      </c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29"/>
      <c r="B65" s="31"/>
      <c r="C65" s="17"/>
      <c r="D65" s="93">
        <v>3.75</v>
      </c>
      <c r="E65" s="3"/>
      <c r="F65" s="3"/>
      <c r="G65" s="3"/>
      <c r="H65" s="3"/>
      <c r="I65" s="3"/>
      <c r="J65" s="3"/>
      <c r="K65" s="3"/>
    </row>
    <row r="66" spans="1:11" x14ac:dyDescent="0.25">
      <c r="A66" s="29"/>
      <c r="B66" s="31"/>
      <c r="C66" s="17"/>
      <c r="D66" s="3"/>
      <c r="E66" s="93">
        <v>1.25</v>
      </c>
      <c r="F66" s="3"/>
      <c r="G66" s="3"/>
      <c r="H66" s="3"/>
      <c r="I66" s="3"/>
      <c r="J66" s="3"/>
      <c r="K66" s="3"/>
    </row>
    <row r="67" spans="1:11" x14ac:dyDescent="0.25">
      <c r="A67" s="29"/>
      <c r="B67" s="31"/>
      <c r="C67" s="17"/>
      <c r="D67" s="93">
        <v>3.75</v>
      </c>
      <c r="E67" s="3"/>
      <c r="F67" s="3"/>
      <c r="G67" s="3"/>
      <c r="H67" s="3"/>
      <c r="I67" s="3"/>
      <c r="J67" s="3"/>
      <c r="K67" s="3"/>
    </row>
    <row r="68" spans="1:11" x14ac:dyDescent="0.25">
      <c r="A68" s="32"/>
      <c r="B68" s="33"/>
      <c r="C68" s="55">
        <v>2</v>
      </c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29">
        <v>29</v>
      </c>
      <c r="B69" s="31" t="s">
        <v>106</v>
      </c>
      <c r="C69" s="17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2"/>
      <c r="B70" s="40"/>
      <c r="C70" s="55">
        <v>4.7</v>
      </c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27">
        <v>30</v>
      </c>
      <c r="B71" s="28" t="s">
        <v>107</v>
      </c>
      <c r="C71" s="55">
        <v>2</v>
      </c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29"/>
      <c r="B72" s="31"/>
      <c r="C72" s="17"/>
      <c r="D72" s="93">
        <v>5.7750000000000004</v>
      </c>
      <c r="E72" s="3"/>
      <c r="F72" s="3"/>
      <c r="G72" s="3"/>
      <c r="H72" s="3"/>
      <c r="I72" s="3"/>
      <c r="J72" s="3"/>
      <c r="K72" s="3"/>
    </row>
    <row r="73" spans="1:11" x14ac:dyDescent="0.25">
      <c r="A73" s="32"/>
      <c r="B73" s="33"/>
      <c r="C73" s="55">
        <v>2</v>
      </c>
      <c r="D73" s="3"/>
      <c r="E73" s="3"/>
      <c r="F73" s="3"/>
      <c r="G73" s="3"/>
      <c r="H73" s="3"/>
      <c r="I73" s="3"/>
      <c r="J73" s="3"/>
      <c r="K73" s="3"/>
    </row>
    <row r="74" spans="1:11" ht="30" x14ac:dyDescent="0.25">
      <c r="A74" s="27">
        <v>31</v>
      </c>
      <c r="B74" s="50" t="s">
        <v>108</v>
      </c>
      <c r="C74" s="55">
        <v>2</v>
      </c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29"/>
      <c r="B75" s="51" t="s">
        <v>20</v>
      </c>
      <c r="C75" s="17"/>
      <c r="D75" s="93">
        <v>1.5</v>
      </c>
      <c r="E75" s="3"/>
      <c r="F75" s="3"/>
      <c r="G75" s="3"/>
      <c r="H75" s="3"/>
      <c r="I75" s="3"/>
      <c r="J75" s="3"/>
      <c r="K75" s="3"/>
    </row>
    <row r="76" spans="1:11" x14ac:dyDescent="0.25">
      <c r="A76" s="32"/>
      <c r="B76" s="36"/>
      <c r="C76" s="55">
        <v>2</v>
      </c>
      <c r="D76" s="3"/>
      <c r="E76" s="3"/>
      <c r="F76" s="3"/>
      <c r="G76" s="3"/>
      <c r="H76" s="3"/>
      <c r="I76" s="3"/>
      <c r="J76" s="3"/>
      <c r="K76" s="3"/>
    </row>
    <row r="77" spans="1:11" ht="30" x14ac:dyDescent="0.25">
      <c r="A77" s="34">
        <v>32</v>
      </c>
      <c r="B77" s="35" t="s">
        <v>109</v>
      </c>
      <c r="C77" s="17"/>
      <c r="D77" s="3"/>
      <c r="E77" s="3"/>
      <c r="F77" s="3"/>
      <c r="G77" s="3"/>
      <c r="H77" s="3"/>
      <c r="I77" s="3"/>
      <c r="J77" s="3"/>
      <c r="K77" s="3"/>
    </row>
    <row r="78" spans="1:11" ht="30" x14ac:dyDescent="0.25">
      <c r="A78" s="27">
        <v>33</v>
      </c>
      <c r="B78" s="50" t="s">
        <v>110</v>
      </c>
      <c r="C78" s="55">
        <v>2</v>
      </c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29"/>
      <c r="B79" s="30"/>
      <c r="C79" s="17"/>
      <c r="D79" s="93">
        <v>4.5</v>
      </c>
      <c r="E79" s="3"/>
      <c r="F79" s="3"/>
      <c r="G79" s="3"/>
      <c r="H79" s="3"/>
      <c r="I79" s="3"/>
      <c r="J79" s="3"/>
      <c r="K79" s="3"/>
    </row>
    <row r="80" spans="1:11" x14ac:dyDescent="0.25">
      <c r="A80" s="29"/>
      <c r="B80" s="30"/>
      <c r="C80" s="55">
        <v>2</v>
      </c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2"/>
      <c r="B81" s="36"/>
      <c r="C81" s="55">
        <v>5.5</v>
      </c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4">
        <v>34</v>
      </c>
      <c r="B82" s="35" t="s">
        <v>111</v>
      </c>
      <c r="C82" s="17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27">
        <v>35</v>
      </c>
      <c r="B83" s="28" t="s">
        <v>20</v>
      </c>
      <c r="C83" s="55">
        <v>2</v>
      </c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29"/>
      <c r="B84" s="30"/>
      <c r="C84" s="17"/>
      <c r="D84" s="93">
        <v>3.75</v>
      </c>
      <c r="E84" s="3"/>
      <c r="F84" s="3"/>
      <c r="G84" s="3"/>
      <c r="H84" s="3"/>
      <c r="I84" s="3"/>
      <c r="J84" s="3"/>
      <c r="K84" s="3"/>
    </row>
    <row r="85" spans="1:11" x14ac:dyDescent="0.25">
      <c r="A85" s="29"/>
      <c r="B85" s="30"/>
      <c r="C85" s="17"/>
      <c r="D85" s="3"/>
      <c r="E85" s="93">
        <v>8</v>
      </c>
      <c r="F85" s="3"/>
      <c r="G85" s="3"/>
      <c r="H85" s="3"/>
      <c r="I85" s="3"/>
      <c r="J85" s="3"/>
      <c r="K85" s="3"/>
    </row>
    <row r="86" spans="1:11" x14ac:dyDescent="0.25">
      <c r="A86" s="29"/>
      <c r="B86" s="30"/>
      <c r="C86" s="17"/>
      <c r="D86" s="93">
        <v>3.75</v>
      </c>
      <c r="E86" s="3"/>
      <c r="F86" s="3"/>
      <c r="G86" s="3"/>
      <c r="H86" s="3"/>
      <c r="I86" s="3"/>
      <c r="J86" s="3"/>
      <c r="K86" s="3"/>
    </row>
    <row r="87" spans="1:11" x14ac:dyDescent="0.25">
      <c r="A87" s="32"/>
      <c r="B87" s="36"/>
      <c r="C87" s="55">
        <v>2</v>
      </c>
      <c r="D87" s="3"/>
      <c r="E87" s="3"/>
      <c r="F87" s="3"/>
      <c r="G87" s="3"/>
      <c r="H87" s="3"/>
      <c r="I87" s="3"/>
      <c r="J87" s="3"/>
      <c r="K87" s="3"/>
    </row>
    <row r="88" spans="1:11" ht="30" x14ac:dyDescent="0.25">
      <c r="A88" s="34">
        <v>36</v>
      </c>
      <c r="B88" s="35" t="s">
        <v>112</v>
      </c>
      <c r="C88" s="17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4">
        <v>37</v>
      </c>
      <c r="B89" s="42" t="s">
        <v>113</v>
      </c>
      <c r="C89" s="55">
        <v>2.6</v>
      </c>
      <c r="D89" s="3"/>
      <c r="E89" s="3"/>
      <c r="F89" s="3"/>
      <c r="G89" s="3"/>
      <c r="H89" s="3"/>
      <c r="I89" s="3"/>
      <c r="J89" s="3"/>
      <c r="K89" s="3"/>
    </row>
    <row r="90" spans="1:11" ht="30" x14ac:dyDescent="0.25">
      <c r="A90" s="27">
        <v>38</v>
      </c>
      <c r="B90" s="50" t="s">
        <v>114</v>
      </c>
      <c r="C90" s="17"/>
      <c r="D90" s="3"/>
      <c r="E90" s="3"/>
      <c r="F90" s="93">
        <v>1.92</v>
      </c>
      <c r="G90" s="3"/>
      <c r="H90" s="3"/>
      <c r="I90" s="3"/>
      <c r="J90" s="3"/>
      <c r="K90" s="3"/>
    </row>
    <row r="91" spans="1:11" x14ac:dyDescent="0.25">
      <c r="A91" s="29"/>
      <c r="B91" s="31"/>
      <c r="C91" s="55">
        <v>2.2999999999999998</v>
      </c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2"/>
      <c r="B92" s="36"/>
      <c r="C92" s="17"/>
      <c r="D92" s="3"/>
      <c r="E92" s="3"/>
      <c r="F92" s="93">
        <v>1.92</v>
      </c>
      <c r="G92" s="3"/>
      <c r="H92" s="3"/>
      <c r="I92" s="3"/>
      <c r="J92" s="3"/>
      <c r="K92" s="3"/>
    </row>
    <row r="93" spans="1:11" x14ac:dyDescent="0.25">
      <c r="B93" s="2" t="s">
        <v>12</v>
      </c>
      <c r="C93">
        <f>SUM(C6:C92)</f>
        <v>102.69999999999999</v>
      </c>
      <c r="D93">
        <f t="shared" ref="D93:K93" si="0">SUM(D6:D92)</f>
        <v>100.65</v>
      </c>
      <c r="E93">
        <f t="shared" si="0"/>
        <v>18.5</v>
      </c>
      <c r="F93">
        <f t="shared" si="0"/>
        <v>12.48</v>
      </c>
      <c r="G93">
        <f t="shared" si="0"/>
        <v>0</v>
      </c>
      <c r="H93">
        <f t="shared" si="0"/>
        <v>0</v>
      </c>
      <c r="I93">
        <f t="shared" si="0"/>
        <v>0</v>
      </c>
      <c r="J93">
        <f t="shared" si="0"/>
        <v>0</v>
      </c>
      <c r="K93">
        <f t="shared" si="0"/>
        <v>33.6</v>
      </c>
    </row>
    <row r="95" spans="1:11" x14ac:dyDescent="0.25">
      <c r="C95" s="3" t="s">
        <v>13</v>
      </c>
      <c r="D95" s="3" t="s">
        <v>14</v>
      </c>
      <c r="E95" s="3"/>
      <c r="F95" s="3" t="s">
        <v>15</v>
      </c>
      <c r="G95" s="8"/>
      <c r="H95" s="8"/>
    </row>
    <row r="96" spans="1:11" x14ac:dyDescent="0.25">
      <c r="B96" t="s">
        <v>16</v>
      </c>
      <c r="C96" s="3">
        <f>C93+D93+E93</f>
        <v>221.85</v>
      </c>
      <c r="D96" s="10">
        <f>KOPA!D31</f>
        <v>0</v>
      </c>
      <c r="E96" s="3"/>
      <c r="F96" s="10">
        <f>C96*D96</f>
        <v>0</v>
      </c>
      <c r="G96" s="8"/>
      <c r="H96" s="8"/>
    </row>
    <row r="97" spans="2:8" x14ac:dyDescent="0.25">
      <c r="B97" t="s">
        <v>17</v>
      </c>
      <c r="C97" s="3">
        <f>SUM(F93:K93)</f>
        <v>46.08</v>
      </c>
      <c r="D97" s="10">
        <f>KOPA!E31</f>
        <v>0</v>
      </c>
      <c r="E97" s="3"/>
      <c r="F97" s="10">
        <f>C97*D97</f>
        <v>0</v>
      </c>
      <c r="G97" s="8"/>
      <c r="H97" s="8"/>
    </row>
    <row r="98" spans="2:8" x14ac:dyDescent="0.25">
      <c r="B98" s="4" t="s">
        <v>18</v>
      </c>
      <c r="F98" s="11">
        <f>SUM(F96:F97)</f>
        <v>0</v>
      </c>
      <c r="G98" t="s">
        <v>19</v>
      </c>
    </row>
    <row r="100" spans="2:8" x14ac:dyDescent="0.25">
      <c r="B100" s="3" t="s">
        <v>179</v>
      </c>
      <c r="C100" s="92" t="s">
        <v>180</v>
      </c>
      <c r="D100" s="19" t="s">
        <v>181</v>
      </c>
      <c r="E100" s="93" t="s">
        <v>182</v>
      </c>
    </row>
  </sheetData>
  <mergeCells count="1">
    <mergeCell ref="C3:K3"/>
  </mergeCells>
  <pageMargins left="0.7" right="0.7" top="0.75" bottom="0.75" header="0.3" footer="0.3"/>
  <pageSetup paperSize="9" scale="75" fitToHeight="0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workbookViewId="0">
      <selection activeCell="G14" sqref="G14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</cols>
  <sheetData>
    <row r="1" spans="1:12" ht="15.75" x14ac:dyDescent="0.25">
      <c r="B1" s="1" t="s">
        <v>173</v>
      </c>
    </row>
    <row r="2" spans="1:12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15" t="s">
        <v>159</v>
      </c>
      <c r="I2" s="49" t="s">
        <v>49</v>
      </c>
      <c r="J2" s="49" t="s">
        <v>47</v>
      </c>
      <c r="K2" s="15" t="s">
        <v>54</v>
      </c>
      <c r="L2" s="14" t="s">
        <v>24</v>
      </c>
    </row>
    <row r="3" spans="1:12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  <c r="L3" s="113"/>
    </row>
    <row r="4" spans="1:12" x14ac:dyDescent="0.25">
      <c r="A4" s="29"/>
      <c r="B4" s="39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3">
        <v>932</v>
      </c>
      <c r="I4" s="3">
        <v>937</v>
      </c>
      <c r="J4" s="3">
        <v>929</v>
      </c>
      <c r="K4" s="3">
        <v>926</v>
      </c>
      <c r="L4" s="3">
        <v>931</v>
      </c>
    </row>
    <row r="5" spans="1:12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27">
        <v>1</v>
      </c>
      <c r="B6" s="41" t="s">
        <v>115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27">
        <v>2</v>
      </c>
      <c r="B7" s="28" t="s">
        <v>20</v>
      </c>
      <c r="C7" s="93">
        <v>2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29"/>
      <c r="B8" s="31"/>
      <c r="C8" s="3"/>
      <c r="D8" s="93">
        <v>3.75</v>
      </c>
      <c r="E8" s="3"/>
      <c r="F8" s="3"/>
      <c r="G8" s="3"/>
      <c r="H8" s="93">
        <v>4.8</v>
      </c>
      <c r="I8" s="3"/>
      <c r="J8" s="3"/>
      <c r="K8" s="3"/>
      <c r="L8" s="3"/>
    </row>
    <row r="9" spans="1:12" x14ac:dyDescent="0.25">
      <c r="A9" s="32"/>
      <c r="B9" s="36"/>
      <c r="C9" s="3"/>
      <c r="D9" s="3"/>
      <c r="E9" s="93">
        <v>7.5</v>
      </c>
      <c r="F9" s="3"/>
      <c r="G9" s="3"/>
      <c r="H9" s="3"/>
      <c r="I9" s="3"/>
      <c r="J9" s="3"/>
      <c r="K9" s="3"/>
      <c r="L9" s="3"/>
    </row>
    <row r="10" spans="1:12" x14ac:dyDescent="0.25">
      <c r="A10" s="27">
        <v>3</v>
      </c>
      <c r="B10" s="28" t="s">
        <v>20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29"/>
      <c r="B11" s="31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2"/>
      <c r="B12" s="33"/>
      <c r="C12" s="2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27">
        <v>4</v>
      </c>
      <c r="B13" s="28" t="s">
        <v>116</v>
      </c>
      <c r="C13" s="93">
        <v>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29"/>
      <c r="B14" s="31"/>
      <c r="C14" s="3"/>
      <c r="D14" s="3"/>
      <c r="E14" s="3"/>
      <c r="F14" s="3"/>
      <c r="G14" s="93">
        <v>1.76</v>
      </c>
      <c r="H14" s="3"/>
      <c r="I14" s="3"/>
      <c r="J14" s="3"/>
      <c r="K14" s="3"/>
      <c r="L14" s="3"/>
    </row>
    <row r="15" spans="1:12" ht="30" x14ac:dyDescent="0.25">
      <c r="A15" s="27">
        <v>5</v>
      </c>
      <c r="B15" s="101" t="s">
        <v>184</v>
      </c>
      <c r="C15" s="93">
        <v>2</v>
      </c>
      <c r="D15" s="3"/>
      <c r="E15" s="3"/>
      <c r="F15" s="3"/>
      <c r="G15" s="53"/>
      <c r="H15" s="3"/>
      <c r="I15" s="3"/>
      <c r="J15" s="3"/>
      <c r="K15" s="3"/>
      <c r="L15" s="3"/>
    </row>
    <row r="16" spans="1:12" x14ac:dyDescent="0.25">
      <c r="A16" s="32"/>
      <c r="B16" s="45"/>
      <c r="C16" s="3"/>
      <c r="D16" s="3"/>
      <c r="E16" s="3"/>
      <c r="F16" s="3"/>
      <c r="G16" s="53"/>
      <c r="H16" s="3"/>
      <c r="I16" s="3"/>
      <c r="J16" s="3"/>
      <c r="K16" s="3"/>
      <c r="L16" s="93">
        <v>7.2</v>
      </c>
    </row>
    <row r="17" spans="2:12" x14ac:dyDescent="0.25">
      <c r="B17" s="2" t="s">
        <v>12</v>
      </c>
      <c r="C17">
        <f t="shared" ref="C17:L17" si="0">SUM(C6:C16)</f>
        <v>6</v>
      </c>
      <c r="D17">
        <f t="shared" si="0"/>
        <v>3.75</v>
      </c>
      <c r="E17">
        <f t="shared" si="0"/>
        <v>7.5</v>
      </c>
      <c r="F17">
        <f t="shared" si="0"/>
        <v>0</v>
      </c>
      <c r="G17">
        <f t="shared" si="0"/>
        <v>1.76</v>
      </c>
      <c r="H17">
        <f t="shared" si="0"/>
        <v>4.8</v>
      </c>
      <c r="I17">
        <f t="shared" si="0"/>
        <v>0</v>
      </c>
      <c r="J17">
        <f t="shared" si="0"/>
        <v>0</v>
      </c>
      <c r="K17">
        <f t="shared" si="0"/>
        <v>0</v>
      </c>
      <c r="L17">
        <f t="shared" si="0"/>
        <v>7.2</v>
      </c>
    </row>
    <row r="19" spans="2:12" x14ac:dyDescent="0.25">
      <c r="C19" s="3" t="s">
        <v>13</v>
      </c>
      <c r="D19" s="3" t="s">
        <v>14</v>
      </c>
      <c r="E19" s="3"/>
      <c r="F19" s="3"/>
      <c r="G19" s="3" t="s">
        <v>15</v>
      </c>
      <c r="H19" s="8"/>
      <c r="I19" s="8"/>
    </row>
    <row r="20" spans="2:12" x14ac:dyDescent="0.25">
      <c r="B20" t="s">
        <v>16</v>
      </c>
      <c r="C20" s="3">
        <f>C17+D17+E17+F17</f>
        <v>17.25</v>
      </c>
      <c r="D20" s="10">
        <f>KOPA!D31</f>
        <v>0</v>
      </c>
      <c r="E20" s="3"/>
      <c r="F20" s="3"/>
      <c r="G20" s="10">
        <f>C20*D20</f>
        <v>0</v>
      </c>
      <c r="H20" s="8"/>
      <c r="I20" s="8"/>
    </row>
    <row r="21" spans="2:12" x14ac:dyDescent="0.25">
      <c r="B21" t="s">
        <v>17</v>
      </c>
      <c r="C21" s="3">
        <f>SUM(G17:L17)</f>
        <v>13.76</v>
      </c>
      <c r="D21" s="10">
        <f>KOPA!E31</f>
        <v>0</v>
      </c>
      <c r="E21" s="3"/>
      <c r="F21" s="3"/>
      <c r="G21" s="10">
        <f>C21*D21</f>
        <v>0</v>
      </c>
      <c r="H21" s="8"/>
      <c r="I21" s="8"/>
    </row>
    <row r="22" spans="2:12" x14ac:dyDescent="0.25">
      <c r="B22" s="4" t="s">
        <v>18</v>
      </c>
      <c r="G22" s="11">
        <f>SUM(G20:G21)</f>
        <v>0</v>
      </c>
      <c r="H22" t="s">
        <v>19</v>
      </c>
    </row>
    <row r="24" spans="2:12" x14ac:dyDescent="0.25">
      <c r="B24" s="3" t="s">
        <v>179</v>
      </c>
      <c r="C24" s="92" t="s">
        <v>180</v>
      </c>
      <c r="D24" s="19" t="s">
        <v>181</v>
      </c>
      <c r="E24" s="93" t="s">
        <v>182</v>
      </c>
    </row>
  </sheetData>
  <mergeCells count="1">
    <mergeCell ref="C3:L3"/>
  </mergeCells>
  <pageMargins left="0.25" right="0.25" top="0.75" bottom="0.75" header="0.3" footer="0.3"/>
  <pageSetup paperSize="9" scale="78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P27" sqref="P27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174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23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3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31"/>
      <c r="C8" s="3"/>
      <c r="D8" s="19">
        <v>3.75</v>
      </c>
      <c r="E8" s="3"/>
      <c r="F8" s="3"/>
      <c r="G8" s="3"/>
      <c r="H8" s="3"/>
      <c r="I8" s="3"/>
      <c r="J8" s="3"/>
      <c r="K8" s="3"/>
    </row>
    <row r="9" spans="1:11" x14ac:dyDescent="0.25">
      <c r="A9" s="29"/>
      <c r="B9" s="31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29"/>
      <c r="B10" s="31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2"/>
      <c r="B11" s="3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4">
        <v>3</v>
      </c>
      <c r="B12" s="42" t="s">
        <v>58</v>
      </c>
      <c r="C12" s="3"/>
      <c r="D12" s="3"/>
      <c r="E12" s="3"/>
      <c r="F12" s="92">
        <v>1.6</v>
      </c>
      <c r="G12" s="3"/>
      <c r="H12" s="3"/>
      <c r="I12" s="3"/>
      <c r="J12" s="3"/>
      <c r="K12" s="3"/>
    </row>
    <row r="13" spans="1:11" x14ac:dyDescent="0.25">
      <c r="B13" s="2" t="s">
        <v>12</v>
      </c>
      <c r="C13">
        <f t="shared" ref="C13:K13" si="0">SUM(C6:C12)</f>
        <v>2</v>
      </c>
      <c r="D13">
        <f t="shared" si="0"/>
        <v>3.75</v>
      </c>
      <c r="E13">
        <f t="shared" si="0"/>
        <v>0</v>
      </c>
      <c r="F13">
        <f t="shared" si="0"/>
        <v>1.6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</row>
    <row r="15" spans="1:11" x14ac:dyDescent="0.25">
      <c r="C15" s="3" t="s">
        <v>13</v>
      </c>
      <c r="D15" s="3" t="s">
        <v>14</v>
      </c>
      <c r="E15" s="3"/>
      <c r="F15" s="3" t="s">
        <v>15</v>
      </c>
      <c r="G15" s="8"/>
      <c r="H15" s="8"/>
    </row>
    <row r="16" spans="1:11" x14ac:dyDescent="0.25">
      <c r="B16" t="s">
        <v>16</v>
      </c>
      <c r="C16" s="3">
        <f>C13+D13+E13</f>
        <v>5.75</v>
      </c>
      <c r="D16" s="10">
        <f>KOPA!D31</f>
        <v>0</v>
      </c>
      <c r="E16" s="3"/>
      <c r="F16" s="10">
        <f>C16*D16</f>
        <v>0</v>
      </c>
      <c r="G16" s="8"/>
      <c r="H16" s="8"/>
    </row>
    <row r="17" spans="2:8" x14ac:dyDescent="0.25">
      <c r="B17" t="s">
        <v>17</v>
      </c>
      <c r="C17" s="3">
        <f>SUM(F13:K13)</f>
        <v>1.6</v>
      </c>
      <c r="D17" s="10">
        <f>KOPA!E31</f>
        <v>0</v>
      </c>
      <c r="E17" s="3"/>
      <c r="F17" s="10">
        <f>C17*D17</f>
        <v>0</v>
      </c>
      <c r="G17" s="8"/>
      <c r="H17" s="8"/>
    </row>
    <row r="18" spans="2:8" x14ac:dyDescent="0.25">
      <c r="B18" s="4" t="s">
        <v>18</v>
      </c>
      <c r="F18" s="11">
        <f>SUM(F16:F17)</f>
        <v>0</v>
      </c>
      <c r="G18" t="s">
        <v>19</v>
      </c>
    </row>
    <row r="20" spans="2:8" x14ac:dyDescent="0.25">
      <c r="B20" s="3" t="s">
        <v>179</v>
      </c>
      <c r="C20" s="92" t="s">
        <v>180</v>
      </c>
      <c r="D20" s="19" t="s">
        <v>181</v>
      </c>
      <c r="E20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pane ySplit="5" topLeftCell="A6" activePane="bottomLeft" state="frozen"/>
      <selection pane="bottomLeft" activeCell="F11" sqref="F11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175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88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2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ht="45" x14ac:dyDescent="0.25">
      <c r="A6" s="34">
        <v>1</v>
      </c>
      <c r="B6" s="37" t="s">
        <v>118</v>
      </c>
      <c r="C6" s="17"/>
      <c r="D6" s="3"/>
      <c r="E6" s="3"/>
      <c r="F6" s="3"/>
      <c r="G6" s="3"/>
      <c r="H6" s="3"/>
      <c r="I6" s="3"/>
      <c r="J6" s="3"/>
      <c r="K6" s="3"/>
    </row>
    <row r="7" spans="1:11" ht="30" x14ac:dyDescent="0.25">
      <c r="A7" s="34">
        <v>2</v>
      </c>
      <c r="B7" s="35" t="s">
        <v>119</v>
      </c>
      <c r="C7" s="17"/>
      <c r="D7" s="92">
        <v>3</v>
      </c>
      <c r="E7" s="3"/>
      <c r="F7" s="3"/>
      <c r="G7" s="3"/>
      <c r="H7" s="3"/>
      <c r="I7" s="3"/>
      <c r="J7" s="3"/>
      <c r="K7" s="3"/>
    </row>
    <row r="8" spans="1:11" ht="30" x14ac:dyDescent="0.25">
      <c r="A8" s="27">
        <v>3</v>
      </c>
      <c r="B8" s="50" t="s">
        <v>120</v>
      </c>
      <c r="C8" s="94">
        <v>2.6</v>
      </c>
      <c r="D8" s="3"/>
      <c r="E8" s="3"/>
      <c r="F8" s="3"/>
      <c r="G8" s="3"/>
      <c r="H8" s="3"/>
      <c r="I8" s="3"/>
      <c r="J8" s="3"/>
      <c r="K8" s="3"/>
    </row>
    <row r="9" spans="1:11" x14ac:dyDescent="0.25">
      <c r="A9" s="29"/>
      <c r="B9" s="31"/>
      <c r="C9" s="17"/>
      <c r="D9" s="93">
        <v>4.4249999999999998</v>
      </c>
      <c r="E9" s="3"/>
      <c r="F9" s="3"/>
      <c r="G9" s="3"/>
      <c r="H9" s="3"/>
      <c r="I9" s="3"/>
      <c r="J9" s="3"/>
      <c r="K9" s="3"/>
    </row>
    <row r="10" spans="1:11" x14ac:dyDescent="0.25">
      <c r="A10" s="32"/>
      <c r="B10" s="33"/>
      <c r="C10" s="55">
        <v>2</v>
      </c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54">
        <v>4</v>
      </c>
      <c r="B11" s="37" t="s">
        <v>117</v>
      </c>
      <c r="C11" s="17"/>
      <c r="D11" s="3"/>
      <c r="E11" s="3"/>
      <c r="F11" s="3"/>
      <c r="G11" s="3"/>
      <c r="H11" s="3"/>
      <c r="I11" s="3"/>
      <c r="J11" s="3"/>
      <c r="K11" s="3"/>
    </row>
    <row r="12" spans="1:11" ht="30" x14ac:dyDescent="0.25">
      <c r="A12" s="54">
        <v>5</v>
      </c>
      <c r="B12" s="35" t="s">
        <v>121</v>
      </c>
      <c r="C12" s="55">
        <v>7.8</v>
      </c>
      <c r="D12" s="3"/>
      <c r="E12" s="3"/>
      <c r="F12" s="3"/>
      <c r="G12" s="3"/>
      <c r="H12" s="3"/>
      <c r="I12" s="3"/>
      <c r="J12" s="3"/>
      <c r="K12" s="3"/>
    </row>
    <row r="13" spans="1:11" ht="30" x14ac:dyDescent="0.25">
      <c r="A13" s="57">
        <v>6</v>
      </c>
      <c r="B13" s="50" t="s">
        <v>122</v>
      </c>
      <c r="C13" s="55">
        <v>2.2000000000000002</v>
      </c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29"/>
      <c r="B14" s="31"/>
      <c r="C14" s="17"/>
      <c r="D14" s="3"/>
      <c r="E14" s="3"/>
      <c r="F14" s="3"/>
      <c r="G14" s="3"/>
      <c r="H14" s="3"/>
      <c r="I14" s="3"/>
      <c r="J14" s="3"/>
      <c r="K14" s="19">
        <v>7.2</v>
      </c>
    </row>
    <row r="15" spans="1:11" x14ac:dyDescent="0.25">
      <c r="A15" s="29"/>
      <c r="B15" s="31"/>
      <c r="C15" s="55">
        <v>1.2</v>
      </c>
      <c r="D15" s="3"/>
      <c r="E15" s="3"/>
      <c r="F15" s="3"/>
      <c r="G15" s="3"/>
      <c r="H15" s="3"/>
      <c r="I15" s="3"/>
      <c r="J15" s="3"/>
      <c r="K15" s="53"/>
    </row>
    <row r="16" spans="1:11" x14ac:dyDescent="0.25">
      <c r="A16" s="29"/>
      <c r="B16" s="43"/>
      <c r="C16" s="17"/>
      <c r="D16" s="93">
        <v>3</v>
      </c>
      <c r="E16" s="3"/>
      <c r="F16" s="3"/>
      <c r="G16" s="3"/>
      <c r="H16" s="3"/>
      <c r="I16" s="3"/>
      <c r="J16" s="3"/>
      <c r="K16" s="3"/>
    </row>
    <row r="17" spans="1:11" x14ac:dyDescent="0.25">
      <c r="A17" s="32"/>
      <c r="B17" s="44"/>
      <c r="C17" s="17"/>
      <c r="D17" s="3"/>
      <c r="E17" s="3"/>
      <c r="F17" s="3"/>
      <c r="G17" s="3"/>
      <c r="H17" s="3"/>
      <c r="I17" s="3"/>
      <c r="J17" s="3"/>
      <c r="K17" s="93">
        <v>9.6</v>
      </c>
    </row>
    <row r="18" spans="1:11" ht="30" x14ac:dyDescent="0.25">
      <c r="A18" s="27">
        <v>7</v>
      </c>
      <c r="B18" s="50" t="s">
        <v>123</v>
      </c>
      <c r="C18" s="55">
        <v>3</v>
      </c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29"/>
      <c r="B19" s="30"/>
      <c r="C19" s="17"/>
      <c r="D19" s="93">
        <v>3.75</v>
      </c>
      <c r="E19" s="3"/>
      <c r="F19" s="3"/>
      <c r="G19" s="3"/>
      <c r="H19" s="3"/>
      <c r="I19" s="3"/>
      <c r="J19" s="3"/>
      <c r="K19" s="3"/>
    </row>
    <row r="20" spans="1:11" x14ac:dyDescent="0.25">
      <c r="A20" s="29"/>
      <c r="B20" s="30"/>
      <c r="C20" s="17"/>
      <c r="D20" s="3"/>
      <c r="E20" s="93">
        <v>2.8</v>
      </c>
      <c r="F20" s="3"/>
      <c r="G20" s="3"/>
      <c r="H20" s="3"/>
      <c r="I20" s="3"/>
      <c r="J20" s="3"/>
      <c r="K20" s="3"/>
    </row>
    <row r="21" spans="1:11" x14ac:dyDescent="0.25">
      <c r="A21" s="29"/>
      <c r="B21" s="30"/>
      <c r="C21" s="17"/>
      <c r="D21" s="93">
        <v>3.75</v>
      </c>
      <c r="E21" s="3"/>
      <c r="F21" s="3"/>
      <c r="G21" s="3"/>
      <c r="H21" s="3"/>
      <c r="I21" s="3"/>
      <c r="J21" s="3"/>
      <c r="K21" s="3"/>
    </row>
    <row r="22" spans="1:11" x14ac:dyDescent="0.25">
      <c r="A22" s="32"/>
      <c r="B22" s="36"/>
      <c r="C22" s="55">
        <v>4</v>
      </c>
      <c r="D22" s="3"/>
      <c r="E22" s="3"/>
      <c r="F22" s="3"/>
      <c r="G22" s="3"/>
      <c r="H22" s="100">
        <v>8</v>
      </c>
      <c r="I22" s="3"/>
      <c r="J22" s="3"/>
      <c r="K22" s="3"/>
    </row>
    <row r="23" spans="1:11" x14ac:dyDescent="0.25">
      <c r="A23" s="34"/>
      <c r="B23" s="35" t="s">
        <v>11</v>
      </c>
      <c r="C23" s="17"/>
      <c r="D23" s="3"/>
      <c r="E23" s="3"/>
      <c r="F23" s="3"/>
      <c r="G23" s="3"/>
      <c r="H23" s="3"/>
      <c r="I23" s="3"/>
      <c r="J23" s="3"/>
      <c r="K23" s="19">
        <v>6</v>
      </c>
    </row>
    <row r="24" spans="1:11" x14ac:dyDescent="0.25">
      <c r="B24" s="2" t="s">
        <v>12</v>
      </c>
      <c r="C24">
        <f t="shared" ref="C24:K24" si="0">SUM(C6:C23)</f>
        <v>22.799999999999997</v>
      </c>
      <c r="D24">
        <f t="shared" si="0"/>
        <v>17.925000000000001</v>
      </c>
      <c r="E24">
        <f t="shared" si="0"/>
        <v>2.8</v>
      </c>
      <c r="F24">
        <f t="shared" si="0"/>
        <v>0</v>
      </c>
      <c r="G24">
        <f t="shared" si="0"/>
        <v>0</v>
      </c>
      <c r="H24">
        <f t="shared" si="0"/>
        <v>8</v>
      </c>
      <c r="I24">
        <f t="shared" si="0"/>
        <v>0</v>
      </c>
      <c r="J24">
        <f t="shared" si="0"/>
        <v>0</v>
      </c>
      <c r="K24">
        <f t="shared" si="0"/>
        <v>22.8</v>
      </c>
    </row>
    <row r="26" spans="1:11" x14ac:dyDescent="0.25">
      <c r="C26" s="3" t="s">
        <v>13</v>
      </c>
      <c r="D26" s="3" t="s">
        <v>14</v>
      </c>
      <c r="E26" s="3"/>
      <c r="F26" s="3" t="s">
        <v>15</v>
      </c>
      <c r="G26" s="8"/>
      <c r="H26" s="8"/>
    </row>
    <row r="27" spans="1:11" x14ac:dyDescent="0.25">
      <c r="B27" t="s">
        <v>16</v>
      </c>
      <c r="C27" s="3">
        <f>C24+D24+E24</f>
        <v>43.524999999999991</v>
      </c>
      <c r="D27" s="10">
        <f>KOPA!D31</f>
        <v>0</v>
      </c>
      <c r="E27" s="3"/>
      <c r="F27" s="10">
        <f>C27*D27</f>
        <v>0</v>
      </c>
      <c r="G27" s="8"/>
      <c r="H27" s="8"/>
    </row>
    <row r="28" spans="1:11" x14ac:dyDescent="0.25">
      <c r="B28" t="s">
        <v>17</v>
      </c>
      <c r="C28" s="3">
        <f>SUM(F24:K24)</f>
        <v>30.8</v>
      </c>
      <c r="D28" s="10">
        <f>KOPA!E31</f>
        <v>0</v>
      </c>
      <c r="E28" s="3"/>
      <c r="F28" s="10">
        <f>C28*D28</f>
        <v>0</v>
      </c>
      <c r="G28" s="8"/>
      <c r="H28" s="8"/>
    </row>
    <row r="29" spans="1:11" x14ac:dyDescent="0.25">
      <c r="B29" s="4" t="s">
        <v>18</v>
      </c>
      <c r="F29" s="11">
        <f>SUM(F27:F28)</f>
        <v>0</v>
      </c>
      <c r="G29" t="s">
        <v>19</v>
      </c>
    </row>
    <row r="31" spans="1:11" x14ac:dyDescent="0.25">
      <c r="B31" s="3" t="s">
        <v>179</v>
      </c>
      <c r="C31" s="92" t="s">
        <v>180</v>
      </c>
      <c r="D31" s="19" t="s">
        <v>181</v>
      </c>
      <c r="E31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activeCell="I27" sqref="I27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176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2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37" t="s">
        <v>82</v>
      </c>
      <c r="C6" s="17"/>
      <c r="D6" s="3"/>
      <c r="E6" s="3"/>
      <c r="F6" s="19">
        <v>1.6</v>
      </c>
      <c r="G6" s="3"/>
      <c r="H6" s="3"/>
      <c r="I6" s="3"/>
      <c r="J6" s="3"/>
      <c r="K6" s="3"/>
    </row>
    <row r="7" spans="1:11" x14ac:dyDescent="0.25">
      <c r="A7" s="34">
        <v>2</v>
      </c>
      <c r="B7" s="35" t="s">
        <v>20</v>
      </c>
      <c r="C7" s="94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7"/>
      <c r="B8" s="50"/>
      <c r="C8" s="17"/>
      <c r="D8" s="92">
        <v>3.75</v>
      </c>
      <c r="E8" s="3"/>
      <c r="F8" s="3"/>
      <c r="G8" s="3"/>
      <c r="H8" s="3"/>
      <c r="I8" s="3"/>
      <c r="J8" s="3"/>
      <c r="K8" s="3"/>
    </row>
    <row r="9" spans="1:11" x14ac:dyDescent="0.25">
      <c r="A9" s="27"/>
      <c r="B9" s="50"/>
      <c r="C9" s="17"/>
      <c r="D9" s="3"/>
      <c r="E9" s="92">
        <v>2.2000000000000002</v>
      </c>
      <c r="F9" s="3"/>
      <c r="G9" s="3"/>
      <c r="H9" s="3"/>
      <c r="I9" s="3"/>
      <c r="J9" s="3"/>
      <c r="K9" s="3"/>
    </row>
    <row r="10" spans="1:11" x14ac:dyDescent="0.25">
      <c r="A10" s="27"/>
      <c r="B10" s="50"/>
      <c r="C10" s="17"/>
      <c r="D10" s="92">
        <v>3.75</v>
      </c>
      <c r="E10" s="3"/>
      <c r="F10" s="3"/>
      <c r="G10" s="3"/>
      <c r="H10" s="3"/>
      <c r="I10" s="3"/>
      <c r="J10" s="3"/>
      <c r="K10" s="3"/>
    </row>
    <row r="11" spans="1:11" x14ac:dyDescent="0.25">
      <c r="A11" s="27"/>
      <c r="B11" s="50"/>
      <c r="C11" s="55">
        <v>2</v>
      </c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27">
        <v>3</v>
      </c>
      <c r="B12" s="37" t="s">
        <v>33</v>
      </c>
      <c r="C12" s="17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29"/>
      <c r="B13" s="43" t="s">
        <v>125</v>
      </c>
      <c r="C13" s="95">
        <v>2</v>
      </c>
      <c r="D13" s="3"/>
      <c r="E13" s="3"/>
      <c r="F13" s="92">
        <v>1.28</v>
      </c>
      <c r="G13" s="3"/>
      <c r="H13" s="3"/>
      <c r="I13" s="3"/>
      <c r="J13" s="3"/>
      <c r="K13" s="3"/>
    </row>
    <row r="14" spans="1:11" x14ac:dyDescent="0.25">
      <c r="A14" s="54">
        <v>5</v>
      </c>
      <c r="B14" s="35" t="s">
        <v>20</v>
      </c>
      <c r="C14" s="55">
        <v>4</v>
      </c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52"/>
      <c r="B15" s="37" t="s">
        <v>39</v>
      </c>
      <c r="C15" s="17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B16" s="2" t="s">
        <v>12</v>
      </c>
      <c r="C16">
        <f t="shared" ref="C16:K16" si="0">SUM(C6:C15)</f>
        <v>10</v>
      </c>
      <c r="D16">
        <f t="shared" si="0"/>
        <v>7.5</v>
      </c>
      <c r="E16">
        <f t="shared" si="0"/>
        <v>2.2000000000000002</v>
      </c>
      <c r="F16">
        <f t="shared" si="0"/>
        <v>2.88</v>
      </c>
      <c r="G16">
        <f t="shared" si="0"/>
        <v>0</v>
      </c>
      <c r="H16">
        <f t="shared" si="0"/>
        <v>0</v>
      </c>
      <c r="I16">
        <f t="shared" si="0"/>
        <v>0</v>
      </c>
      <c r="J16">
        <f t="shared" si="0"/>
        <v>0</v>
      </c>
      <c r="K16">
        <f t="shared" si="0"/>
        <v>0</v>
      </c>
    </row>
    <row r="18" spans="2:8" x14ac:dyDescent="0.25">
      <c r="C18" s="3" t="s">
        <v>13</v>
      </c>
      <c r="D18" s="3" t="s">
        <v>14</v>
      </c>
      <c r="E18" s="3"/>
      <c r="F18" s="3" t="s">
        <v>15</v>
      </c>
      <c r="G18" s="8"/>
      <c r="H18" s="8"/>
    </row>
    <row r="19" spans="2:8" x14ac:dyDescent="0.25">
      <c r="B19" t="s">
        <v>16</v>
      </c>
      <c r="C19" s="3">
        <f>C16+D16+E16</f>
        <v>19.7</v>
      </c>
      <c r="D19" s="10">
        <f>KOPA!D31</f>
        <v>0</v>
      </c>
      <c r="E19" s="3"/>
      <c r="F19" s="10">
        <f>C19*D19</f>
        <v>0</v>
      </c>
      <c r="G19" s="8"/>
      <c r="H19" s="8"/>
    </row>
    <row r="20" spans="2:8" x14ac:dyDescent="0.25">
      <c r="B20" t="s">
        <v>17</v>
      </c>
      <c r="C20" s="3">
        <f>SUM(F16:K16)</f>
        <v>2.88</v>
      </c>
      <c r="D20" s="10">
        <f>KOPA!E31</f>
        <v>0</v>
      </c>
      <c r="E20" s="3"/>
      <c r="F20" s="10">
        <f>C20*D20</f>
        <v>0</v>
      </c>
      <c r="G20" s="8"/>
      <c r="H20" s="8"/>
    </row>
    <row r="21" spans="2:8" x14ac:dyDescent="0.25">
      <c r="B21" s="4" t="s">
        <v>18</v>
      </c>
      <c r="F21" s="11">
        <f>SUM(F19:F20)</f>
        <v>0</v>
      </c>
      <c r="G21" t="s">
        <v>19</v>
      </c>
    </row>
    <row r="23" spans="2:8" x14ac:dyDescent="0.25">
      <c r="B23" s="3" t="s">
        <v>179</v>
      </c>
      <c r="C23" s="92" t="s">
        <v>180</v>
      </c>
      <c r="D23" s="19" t="s">
        <v>181</v>
      </c>
      <c r="E23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pane ySplit="5" topLeftCell="A6" activePane="bottomLeft" state="frozen"/>
      <selection pane="bottomLeft" activeCell="G13" sqref="G13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177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2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27">
        <v>1</v>
      </c>
      <c r="B6" s="41" t="s">
        <v>63</v>
      </c>
      <c r="C6" s="17"/>
      <c r="D6" s="3"/>
      <c r="E6" s="3"/>
      <c r="F6" s="19">
        <v>1.76</v>
      </c>
      <c r="G6" s="3"/>
      <c r="H6" s="3"/>
      <c r="I6" s="3"/>
      <c r="J6" s="3"/>
      <c r="K6" s="3"/>
    </row>
    <row r="7" spans="1:11" x14ac:dyDescent="0.25">
      <c r="A7" s="27">
        <v>2</v>
      </c>
      <c r="B7" s="50" t="s">
        <v>20</v>
      </c>
      <c r="C7" s="94">
        <v>6.8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30"/>
      <c r="C8" s="55">
        <v>2</v>
      </c>
      <c r="D8" s="3"/>
      <c r="E8" s="3"/>
      <c r="F8" s="3"/>
      <c r="G8" s="3"/>
      <c r="H8" s="3"/>
      <c r="I8" s="3"/>
      <c r="J8" s="3"/>
      <c r="K8" s="3"/>
    </row>
    <row r="9" spans="1:11" x14ac:dyDescent="0.25">
      <c r="A9" s="29"/>
      <c r="B9" s="47" t="s">
        <v>126</v>
      </c>
      <c r="C9" s="17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29"/>
      <c r="B10" s="30"/>
      <c r="C10" s="55">
        <v>7.9</v>
      </c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29"/>
      <c r="B11" s="30"/>
      <c r="C11" s="55">
        <v>7.7</v>
      </c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29"/>
      <c r="B12" s="30"/>
      <c r="C12" s="55">
        <v>3.4</v>
      </c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29"/>
      <c r="B13" s="30"/>
      <c r="C13" s="55">
        <v>3.7</v>
      </c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29"/>
      <c r="B14" s="30"/>
      <c r="C14" s="55">
        <v>3.9</v>
      </c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29"/>
      <c r="B15" s="30"/>
      <c r="C15" s="55">
        <v>2.4</v>
      </c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29"/>
      <c r="B16" s="30"/>
      <c r="C16" s="55">
        <v>1.5</v>
      </c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29"/>
      <c r="B17" s="30"/>
      <c r="C17" s="17"/>
      <c r="D17" s="93">
        <v>3.75</v>
      </c>
      <c r="E17" s="3"/>
      <c r="F17" s="3"/>
      <c r="G17" s="3"/>
      <c r="H17" s="3"/>
      <c r="I17" s="3"/>
      <c r="J17" s="3"/>
      <c r="K17" s="3"/>
    </row>
    <row r="18" spans="1:11" x14ac:dyDescent="0.25">
      <c r="A18" s="29"/>
      <c r="B18" s="30"/>
      <c r="C18" s="17"/>
      <c r="D18" s="3"/>
      <c r="E18" s="93">
        <v>2.5</v>
      </c>
      <c r="F18" s="3"/>
      <c r="G18" s="3"/>
      <c r="H18" s="3"/>
      <c r="I18" s="3"/>
      <c r="J18" s="3"/>
      <c r="K18" s="3"/>
    </row>
    <row r="19" spans="1:11" x14ac:dyDescent="0.25">
      <c r="A19" s="29"/>
      <c r="B19" s="30"/>
      <c r="C19" s="17"/>
      <c r="D19" s="92">
        <v>3.75</v>
      </c>
      <c r="E19" s="3"/>
      <c r="F19" s="3"/>
      <c r="G19" s="3"/>
      <c r="H19" s="3"/>
      <c r="I19" s="3"/>
      <c r="J19" s="3"/>
      <c r="K19" s="3"/>
    </row>
    <row r="20" spans="1:11" x14ac:dyDescent="0.25">
      <c r="A20" s="32"/>
      <c r="B20" s="36"/>
      <c r="C20" s="95">
        <v>2</v>
      </c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7">
        <v>3</v>
      </c>
      <c r="B21" s="41" t="s">
        <v>127</v>
      </c>
      <c r="C21" s="17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2"/>
      <c r="B22" s="44" t="s">
        <v>128</v>
      </c>
      <c r="C22" s="17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57">
        <v>4</v>
      </c>
      <c r="B23" s="50" t="s">
        <v>20</v>
      </c>
      <c r="C23" s="17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58"/>
      <c r="B24" s="30"/>
      <c r="C24" s="17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56"/>
      <c r="B25" s="36"/>
      <c r="C25" s="17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57">
        <v>5</v>
      </c>
      <c r="B26" s="41" t="s">
        <v>129</v>
      </c>
      <c r="C26" s="17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56"/>
      <c r="B27" s="44" t="s">
        <v>130</v>
      </c>
      <c r="C27" s="17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57">
        <v>6</v>
      </c>
      <c r="B28" s="50" t="s">
        <v>131</v>
      </c>
      <c r="C28" s="17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58"/>
      <c r="B29" s="43"/>
      <c r="C29" s="17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58"/>
      <c r="B30" s="43"/>
      <c r="C30" s="17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56"/>
      <c r="B31" s="48"/>
      <c r="C31" s="17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B32" s="2" t="s">
        <v>12</v>
      </c>
      <c r="C32">
        <f t="shared" ref="C32:K32" si="0">SUM(C6:C31)</f>
        <v>41.3</v>
      </c>
      <c r="D32">
        <f t="shared" si="0"/>
        <v>7.5</v>
      </c>
      <c r="E32">
        <f t="shared" si="0"/>
        <v>2.5</v>
      </c>
      <c r="F32">
        <f t="shared" si="0"/>
        <v>1.76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</row>
    <row r="34" spans="2:8" x14ac:dyDescent="0.25">
      <c r="C34" s="3" t="s">
        <v>13</v>
      </c>
      <c r="D34" s="3" t="s">
        <v>14</v>
      </c>
      <c r="E34" s="3"/>
      <c r="F34" s="3" t="s">
        <v>15</v>
      </c>
      <c r="G34" s="8"/>
      <c r="H34" s="8"/>
    </row>
    <row r="35" spans="2:8" x14ac:dyDescent="0.25">
      <c r="B35" t="s">
        <v>16</v>
      </c>
      <c r="C35" s="3">
        <f>C32+D32+E32</f>
        <v>51.3</v>
      </c>
      <c r="D35" s="10">
        <f>KOPA!D31</f>
        <v>0</v>
      </c>
      <c r="E35" s="3"/>
      <c r="F35" s="10">
        <f>C35*D35</f>
        <v>0</v>
      </c>
      <c r="G35" s="8"/>
      <c r="H35" s="8"/>
    </row>
    <row r="36" spans="2:8" x14ac:dyDescent="0.25">
      <c r="B36" t="s">
        <v>17</v>
      </c>
      <c r="C36" s="3">
        <f>SUM(F32:K32)</f>
        <v>1.76</v>
      </c>
      <c r="D36" s="10">
        <f>KOPA!E31</f>
        <v>0</v>
      </c>
      <c r="E36" s="3"/>
      <c r="F36" s="10">
        <f>C36*D36</f>
        <v>0</v>
      </c>
      <c r="G36" s="8"/>
      <c r="H36" s="8"/>
    </row>
    <row r="37" spans="2:8" x14ac:dyDescent="0.25">
      <c r="B37" s="4" t="s">
        <v>18</v>
      </c>
      <c r="F37" s="11">
        <f>SUM(F35:F36)</f>
        <v>0</v>
      </c>
      <c r="G37" t="s">
        <v>19</v>
      </c>
    </row>
    <row r="39" spans="2:8" x14ac:dyDescent="0.25">
      <c r="B39" s="3" t="s">
        <v>179</v>
      </c>
      <c r="C39" s="92" t="s">
        <v>180</v>
      </c>
      <c r="D39" s="19" t="s">
        <v>181</v>
      </c>
      <c r="E39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workbookViewId="0">
      <selection activeCell="G24" sqref="G24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178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9" t="s">
        <v>49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2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 s="27">
        <v>1</v>
      </c>
      <c r="B6" s="41" t="s">
        <v>132</v>
      </c>
      <c r="C6" s="17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50" t="s">
        <v>20</v>
      </c>
      <c r="C7" s="17"/>
      <c r="D7" s="93">
        <v>6.75</v>
      </c>
      <c r="E7" s="3"/>
      <c r="F7" s="3"/>
      <c r="G7" s="3"/>
      <c r="H7" s="3"/>
      <c r="I7" s="3"/>
      <c r="J7" s="3"/>
      <c r="K7" s="3"/>
    </row>
    <row r="8" spans="1:11" x14ac:dyDescent="0.25">
      <c r="A8" s="29"/>
      <c r="B8" s="30"/>
      <c r="C8" s="55">
        <v>2</v>
      </c>
      <c r="D8" s="3"/>
      <c r="E8" s="3"/>
      <c r="F8" s="3"/>
      <c r="G8" s="3"/>
      <c r="H8" s="3"/>
      <c r="I8" s="3"/>
      <c r="J8" s="3"/>
      <c r="K8" s="3"/>
    </row>
    <row r="9" spans="1:11" x14ac:dyDescent="0.25">
      <c r="A9" s="27">
        <v>3</v>
      </c>
      <c r="B9" s="41" t="s">
        <v>41</v>
      </c>
      <c r="C9" s="17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57">
        <v>4</v>
      </c>
      <c r="B10" s="50" t="s">
        <v>20</v>
      </c>
      <c r="C10" s="55">
        <v>2</v>
      </c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58"/>
      <c r="B11" s="30"/>
      <c r="C11" s="17"/>
      <c r="D11" s="93">
        <v>3.75</v>
      </c>
      <c r="E11" s="3"/>
      <c r="F11" s="3"/>
      <c r="G11" s="3"/>
      <c r="H11" s="3"/>
      <c r="I11" s="3"/>
      <c r="J11" s="3"/>
      <c r="K11" s="3"/>
    </row>
    <row r="12" spans="1:11" x14ac:dyDescent="0.25">
      <c r="A12" s="56"/>
      <c r="B12" s="36"/>
      <c r="C12" s="55">
        <v>5.5</v>
      </c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54">
        <v>5</v>
      </c>
      <c r="B13" s="37" t="s">
        <v>82</v>
      </c>
      <c r="C13" s="17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B14" s="2" t="s">
        <v>12</v>
      </c>
      <c r="C14">
        <f t="shared" ref="C14:K14" si="0">SUM(C6:C13)</f>
        <v>9.5</v>
      </c>
      <c r="D14">
        <f t="shared" si="0"/>
        <v>10.5</v>
      </c>
      <c r="E14">
        <f t="shared" si="0"/>
        <v>0</v>
      </c>
      <c r="F14">
        <f t="shared" si="0"/>
        <v>0</v>
      </c>
      <c r="G14">
        <f t="shared" si="0"/>
        <v>0</v>
      </c>
      <c r="H14">
        <f t="shared" si="0"/>
        <v>0</v>
      </c>
      <c r="I14">
        <f t="shared" si="0"/>
        <v>0</v>
      </c>
      <c r="J14">
        <f t="shared" si="0"/>
        <v>0</v>
      </c>
      <c r="K14">
        <f t="shared" si="0"/>
        <v>0</v>
      </c>
    </row>
    <row r="16" spans="1:11" x14ac:dyDescent="0.25">
      <c r="C16" s="3" t="s">
        <v>13</v>
      </c>
      <c r="D16" s="3" t="s">
        <v>14</v>
      </c>
      <c r="E16" s="3"/>
      <c r="F16" s="3" t="s">
        <v>15</v>
      </c>
      <c r="G16" s="8"/>
      <c r="H16" s="8"/>
    </row>
    <row r="17" spans="2:8" x14ac:dyDescent="0.25">
      <c r="B17" t="s">
        <v>16</v>
      </c>
      <c r="C17" s="3">
        <f>C14+D14+E14</f>
        <v>20</v>
      </c>
      <c r="D17" s="10">
        <f>KOPA!D31</f>
        <v>0</v>
      </c>
      <c r="E17" s="3"/>
      <c r="F17" s="10">
        <f>C17*D17</f>
        <v>0</v>
      </c>
      <c r="G17" s="8"/>
      <c r="H17" s="8"/>
    </row>
    <row r="18" spans="2:8" x14ac:dyDescent="0.25">
      <c r="B18" t="s">
        <v>17</v>
      </c>
      <c r="C18" s="3">
        <f>SUM(F14:K14)</f>
        <v>0</v>
      </c>
      <c r="D18" s="10">
        <f>KOPA!E31</f>
        <v>0</v>
      </c>
      <c r="E18" s="3"/>
      <c r="F18" s="10">
        <f>C18*D18</f>
        <v>0</v>
      </c>
      <c r="G18" s="8"/>
      <c r="H18" s="8"/>
    </row>
    <row r="19" spans="2:8" x14ac:dyDescent="0.25">
      <c r="B19" s="4" t="s">
        <v>18</v>
      </c>
      <c r="F19" s="11">
        <f>SUM(F17:F18)</f>
        <v>0</v>
      </c>
      <c r="G19" t="s">
        <v>19</v>
      </c>
    </row>
    <row r="21" spans="2:8" x14ac:dyDescent="0.25">
      <c r="B21" s="3" t="s">
        <v>179</v>
      </c>
      <c r="C21" s="92" t="s">
        <v>180</v>
      </c>
      <c r="D21" s="19" t="s">
        <v>181</v>
      </c>
      <c r="E21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D32" sqref="D32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185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97" t="s">
        <v>49</v>
      </c>
      <c r="I2" s="97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2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37" t="s">
        <v>63</v>
      </c>
      <c r="C6" s="17"/>
      <c r="D6" s="3"/>
      <c r="E6" s="3"/>
      <c r="F6" s="53"/>
      <c r="G6" s="3"/>
      <c r="H6" s="3"/>
      <c r="I6" s="3"/>
      <c r="J6" s="3"/>
      <c r="K6" s="3"/>
    </row>
    <row r="7" spans="1:11" x14ac:dyDescent="0.25">
      <c r="A7" s="34">
        <v>2</v>
      </c>
      <c r="B7" s="35" t="s">
        <v>20</v>
      </c>
      <c r="C7" s="55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7"/>
      <c r="B8" s="50"/>
      <c r="C8" s="102"/>
      <c r="D8" s="93">
        <v>19.725000000000001</v>
      </c>
      <c r="E8" s="53"/>
      <c r="F8" s="53"/>
      <c r="G8" s="53"/>
      <c r="H8" s="3"/>
      <c r="I8" s="3"/>
      <c r="J8" s="3"/>
      <c r="K8" s="3"/>
    </row>
    <row r="9" spans="1:11" x14ac:dyDescent="0.25">
      <c r="A9" s="27"/>
      <c r="B9" s="50"/>
      <c r="C9" s="55">
        <v>2</v>
      </c>
      <c r="D9" s="53"/>
      <c r="E9" s="53"/>
      <c r="F9" s="53"/>
      <c r="G9" s="53"/>
      <c r="H9" s="3"/>
      <c r="I9" s="3"/>
      <c r="J9" s="3"/>
      <c r="K9" s="3"/>
    </row>
    <row r="10" spans="1:11" x14ac:dyDescent="0.25">
      <c r="A10" s="27">
        <v>3</v>
      </c>
      <c r="B10" s="37" t="s">
        <v>97</v>
      </c>
      <c r="C10" s="102"/>
      <c r="D10" s="53"/>
      <c r="E10" s="53"/>
      <c r="F10" s="19">
        <v>1.92</v>
      </c>
      <c r="G10" s="53"/>
      <c r="H10" s="3"/>
      <c r="I10" s="3"/>
      <c r="J10" s="3"/>
      <c r="K10" s="3"/>
    </row>
    <row r="11" spans="1:11" x14ac:dyDescent="0.25">
      <c r="A11" s="54">
        <v>5</v>
      </c>
      <c r="B11" s="35" t="s">
        <v>20</v>
      </c>
      <c r="C11" s="55">
        <v>1.6</v>
      </c>
      <c r="D11" s="53"/>
      <c r="E11" s="53"/>
      <c r="F11" s="53"/>
      <c r="G11" s="53"/>
      <c r="H11" s="3"/>
      <c r="I11" s="3"/>
      <c r="J11" s="3"/>
      <c r="K11" s="3"/>
    </row>
    <row r="12" spans="1:11" x14ac:dyDescent="0.25">
      <c r="A12" s="54"/>
      <c r="B12" s="35"/>
      <c r="C12" s="55">
        <v>1.6</v>
      </c>
      <c r="D12" s="53"/>
      <c r="E12" s="53"/>
      <c r="F12" s="53"/>
      <c r="G12" s="53"/>
      <c r="H12" s="3"/>
      <c r="I12" s="3"/>
      <c r="J12" s="3"/>
      <c r="K12" s="3"/>
    </row>
    <row r="13" spans="1:11" x14ac:dyDescent="0.25">
      <c r="B13" s="2" t="s">
        <v>12</v>
      </c>
      <c r="C13">
        <f t="shared" ref="C13:K13" si="0">SUM(C6:C12)</f>
        <v>7.1999999999999993</v>
      </c>
      <c r="D13">
        <f t="shared" si="0"/>
        <v>19.725000000000001</v>
      </c>
      <c r="E13">
        <f t="shared" si="0"/>
        <v>0</v>
      </c>
      <c r="F13">
        <f t="shared" si="0"/>
        <v>1.92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</row>
    <row r="15" spans="1:11" x14ac:dyDescent="0.25">
      <c r="C15" s="3" t="s">
        <v>13</v>
      </c>
      <c r="D15" s="3" t="s">
        <v>14</v>
      </c>
      <c r="E15" s="3"/>
      <c r="F15" s="3" t="s">
        <v>15</v>
      </c>
      <c r="G15" s="8"/>
      <c r="H15" s="8"/>
    </row>
    <row r="16" spans="1:11" x14ac:dyDescent="0.25">
      <c r="B16" t="s">
        <v>16</v>
      </c>
      <c r="C16" s="3">
        <f>C13+D13+E13</f>
        <v>26.925000000000001</v>
      </c>
      <c r="D16" s="10">
        <f>KOPA!D31</f>
        <v>0</v>
      </c>
      <c r="E16" s="3"/>
      <c r="F16" s="10">
        <f>C16*D16</f>
        <v>0</v>
      </c>
      <c r="G16" s="8"/>
      <c r="H16" s="8"/>
    </row>
    <row r="17" spans="2:8" x14ac:dyDescent="0.25">
      <c r="B17" t="s">
        <v>17</v>
      </c>
      <c r="C17" s="3">
        <f>SUM(F13:K13)</f>
        <v>1.92</v>
      </c>
      <c r="D17" s="10">
        <f>KOPA!E31</f>
        <v>0</v>
      </c>
      <c r="E17" s="3"/>
      <c r="F17" s="10">
        <f>C17*D17</f>
        <v>0</v>
      </c>
      <c r="G17" s="8"/>
      <c r="H17" s="8"/>
    </row>
    <row r="18" spans="2:8" x14ac:dyDescent="0.25">
      <c r="B18" s="4" t="s">
        <v>18</v>
      </c>
      <c r="F18" s="11">
        <f>SUM(F16:F17)</f>
        <v>0</v>
      </c>
      <c r="G18" t="s">
        <v>19</v>
      </c>
    </row>
    <row r="20" spans="2:8" x14ac:dyDescent="0.25">
      <c r="B20" s="3" t="s">
        <v>179</v>
      </c>
      <c r="C20" s="92" t="s">
        <v>180</v>
      </c>
      <c r="D20" s="19" t="s">
        <v>181</v>
      </c>
      <c r="E20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workbookViewId="0">
      <pane ySplit="5" topLeftCell="A21" activePane="bottomLeft" state="frozen"/>
      <selection pane="bottomLeft" activeCell="E44" sqref="E44"/>
    </sheetView>
  </sheetViews>
  <sheetFormatPr defaultRowHeight="15" x14ac:dyDescent="0.25"/>
  <cols>
    <col min="1" max="1" width="3.5703125" customWidth="1"/>
    <col min="2" max="2" width="31.42578125" customWidth="1"/>
    <col min="3" max="3" width="10" customWidth="1"/>
  </cols>
  <sheetData>
    <row r="1" spans="1:8" ht="15.75" x14ac:dyDescent="0.25">
      <c r="B1" s="1" t="s">
        <v>163</v>
      </c>
    </row>
    <row r="2" spans="1:8" ht="45" customHeight="1" x14ac:dyDescent="0.25">
      <c r="A2" s="27"/>
      <c r="B2" s="38"/>
      <c r="C2" s="16" t="s">
        <v>50</v>
      </c>
      <c r="D2" s="15" t="s">
        <v>51</v>
      </c>
      <c r="E2" s="15" t="s">
        <v>56</v>
      </c>
      <c r="F2" s="12" t="s">
        <v>47</v>
      </c>
      <c r="G2" s="15" t="s">
        <v>55</v>
      </c>
      <c r="H2" s="14" t="s">
        <v>24</v>
      </c>
    </row>
    <row r="3" spans="1:8" x14ac:dyDescent="0.25">
      <c r="A3" s="29"/>
      <c r="B3" s="39"/>
      <c r="C3" s="112" t="s">
        <v>0</v>
      </c>
      <c r="D3" s="113"/>
      <c r="E3" s="113"/>
      <c r="F3" s="113"/>
      <c r="G3" s="113"/>
      <c r="H3" s="113"/>
    </row>
    <row r="4" spans="1:8" x14ac:dyDescent="0.25">
      <c r="A4" s="29"/>
      <c r="B4" s="39"/>
      <c r="C4" s="17">
        <v>920</v>
      </c>
      <c r="D4" s="3">
        <v>923</v>
      </c>
      <c r="E4" s="3">
        <v>930</v>
      </c>
      <c r="F4" s="3">
        <v>929</v>
      </c>
      <c r="G4" s="3">
        <v>926</v>
      </c>
      <c r="H4" s="3">
        <v>931</v>
      </c>
    </row>
    <row r="5" spans="1:8" x14ac:dyDescent="0.25">
      <c r="A5" s="32"/>
      <c r="B5" s="45"/>
      <c r="C5" s="17"/>
      <c r="D5" s="3"/>
      <c r="E5" s="3"/>
      <c r="F5" s="3"/>
      <c r="G5" s="3"/>
      <c r="H5" s="3"/>
    </row>
    <row r="6" spans="1:8" x14ac:dyDescent="0.25">
      <c r="A6" s="27">
        <v>1</v>
      </c>
      <c r="B6" s="59" t="s">
        <v>45</v>
      </c>
      <c r="C6" s="3"/>
      <c r="D6" s="3"/>
      <c r="E6" s="3"/>
      <c r="F6" s="3"/>
      <c r="G6" s="3"/>
      <c r="H6" s="3"/>
    </row>
    <row r="7" spans="1:8" x14ac:dyDescent="0.25">
      <c r="A7" s="32"/>
      <c r="B7" s="44" t="s">
        <v>1</v>
      </c>
      <c r="C7" s="3"/>
      <c r="D7" s="3"/>
      <c r="E7" s="93">
        <v>1.76</v>
      </c>
      <c r="F7" s="3"/>
      <c r="G7" s="3"/>
      <c r="H7" s="3"/>
    </row>
    <row r="8" spans="1:8" x14ac:dyDescent="0.25">
      <c r="A8" s="27">
        <v>2</v>
      </c>
      <c r="B8" s="60" t="s">
        <v>20</v>
      </c>
      <c r="C8" s="93">
        <v>3.9</v>
      </c>
      <c r="D8" s="3"/>
      <c r="E8" s="3"/>
      <c r="F8" s="3"/>
      <c r="G8" s="3"/>
      <c r="H8" s="3"/>
    </row>
    <row r="9" spans="1:8" x14ac:dyDescent="0.25">
      <c r="A9" s="29"/>
      <c r="B9" s="61"/>
      <c r="C9" s="3"/>
      <c r="D9" s="93">
        <v>8.4</v>
      </c>
      <c r="E9" s="3"/>
      <c r="F9" s="3"/>
      <c r="G9" s="3"/>
      <c r="H9" s="3"/>
    </row>
    <row r="10" spans="1:8" x14ac:dyDescent="0.25">
      <c r="A10" s="32"/>
      <c r="B10" s="45"/>
      <c r="C10" s="93">
        <v>3.1</v>
      </c>
      <c r="D10" s="3"/>
      <c r="E10" s="3"/>
      <c r="F10" s="3"/>
      <c r="G10" s="3"/>
      <c r="H10" s="3"/>
    </row>
    <row r="11" spans="1:8" x14ac:dyDescent="0.25">
      <c r="A11" s="34">
        <v>3</v>
      </c>
      <c r="B11" s="46" t="s">
        <v>46</v>
      </c>
      <c r="C11" s="19">
        <v>2.35</v>
      </c>
      <c r="D11" s="3"/>
      <c r="E11" s="3"/>
      <c r="F11" s="3"/>
      <c r="G11" s="19">
        <v>2.4</v>
      </c>
      <c r="H11" s="3"/>
    </row>
    <row r="12" spans="1:8" x14ac:dyDescent="0.25">
      <c r="A12" s="27">
        <v>4</v>
      </c>
      <c r="B12" s="59" t="s">
        <v>21</v>
      </c>
      <c r="C12" s="3"/>
      <c r="D12" s="3"/>
      <c r="E12" s="3"/>
      <c r="F12" s="3"/>
      <c r="G12" s="3"/>
      <c r="H12" s="3"/>
    </row>
    <row r="13" spans="1:8" x14ac:dyDescent="0.25">
      <c r="A13" s="29"/>
      <c r="B13" s="43" t="s">
        <v>2</v>
      </c>
      <c r="C13" s="93">
        <v>2</v>
      </c>
      <c r="D13" s="3"/>
      <c r="E13" s="3"/>
      <c r="F13" s="93">
        <v>2.2000000000000002</v>
      </c>
      <c r="G13" s="3"/>
      <c r="H13" s="3"/>
    </row>
    <row r="14" spans="1:8" x14ac:dyDescent="0.25">
      <c r="A14" s="29"/>
      <c r="B14" s="43" t="s">
        <v>3</v>
      </c>
      <c r="C14" s="93">
        <v>2</v>
      </c>
      <c r="D14" s="3"/>
      <c r="E14" s="93">
        <v>0.8</v>
      </c>
      <c r="F14" s="19">
        <v>1.2</v>
      </c>
      <c r="G14" s="3"/>
      <c r="H14" s="93">
        <v>14.4</v>
      </c>
    </row>
    <row r="15" spans="1:8" x14ac:dyDescent="0.25">
      <c r="A15" s="32"/>
      <c r="B15" s="44" t="s">
        <v>1</v>
      </c>
      <c r="C15" s="3"/>
      <c r="D15" s="3"/>
      <c r="E15" s="3"/>
      <c r="F15" s="3"/>
      <c r="G15" s="3"/>
      <c r="H15" s="93">
        <v>10.8</v>
      </c>
    </row>
    <row r="16" spans="1:8" x14ac:dyDescent="0.25">
      <c r="A16" s="27">
        <v>5</v>
      </c>
      <c r="B16" s="28" t="s">
        <v>20</v>
      </c>
      <c r="C16" s="93">
        <v>3.6</v>
      </c>
      <c r="D16" s="3"/>
      <c r="E16" s="3"/>
      <c r="F16" s="3"/>
      <c r="G16" s="3"/>
      <c r="H16" s="3"/>
    </row>
    <row r="17" spans="1:8" x14ac:dyDescent="0.25">
      <c r="A17" s="29"/>
      <c r="B17" s="31" t="s">
        <v>57</v>
      </c>
      <c r="C17" s="93">
        <v>5.4</v>
      </c>
      <c r="D17" s="3"/>
      <c r="E17" s="3"/>
      <c r="F17" s="3"/>
      <c r="G17" s="3"/>
      <c r="H17" s="3"/>
    </row>
    <row r="18" spans="1:8" x14ac:dyDescent="0.25">
      <c r="A18" s="29"/>
      <c r="B18" s="61"/>
      <c r="C18" s="3"/>
      <c r="D18" s="93">
        <v>6</v>
      </c>
      <c r="E18" s="3"/>
      <c r="F18" s="3"/>
      <c r="G18" s="3"/>
      <c r="H18" s="3"/>
    </row>
    <row r="19" spans="1:8" x14ac:dyDescent="0.25">
      <c r="A19" s="32"/>
      <c r="B19" s="45"/>
      <c r="C19" s="93">
        <v>3.6</v>
      </c>
      <c r="D19" s="3"/>
      <c r="E19" s="3"/>
      <c r="F19" s="3"/>
      <c r="G19" s="3"/>
      <c r="H19" s="3"/>
    </row>
    <row r="20" spans="1:8" x14ac:dyDescent="0.25">
      <c r="A20" s="27">
        <v>6</v>
      </c>
      <c r="B20" s="59" t="s">
        <v>23</v>
      </c>
      <c r="C20" s="3"/>
      <c r="D20" s="3"/>
      <c r="E20" s="3"/>
      <c r="F20" s="3"/>
      <c r="G20" s="3"/>
      <c r="H20" s="3"/>
    </row>
    <row r="21" spans="1:8" x14ac:dyDescent="0.25">
      <c r="A21" s="29"/>
      <c r="B21" s="43" t="s">
        <v>4</v>
      </c>
      <c r="C21" s="3"/>
      <c r="D21" s="3"/>
      <c r="E21" s="3"/>
      <c r="F21" s="92">
        <v>1.4</v>
      </c>
      <c r="G21" s="3"/>
      <c r="H21" s="93">
        <v>10.8</v>
      </c>
    </row>
    <row r="22" spans="1:8" x14ac:dyDescent="0.25">
      <c r="A22" s="29"/>
      <c r="B22" s="43" t="s">
        <v>5</v>
      </c>
      <c r="C22" s="3"/>
      <c r="D22" s="3"/>
      <c r="E22" s="92">
        <v>1.6</v>
      </c>
      <c r="F22" s="3"/>
      <c r="G22" s="3"/>
      <c r="H22" s="93">
        <v>8.4</v>
      </c>
    </row>
    <row r="23" spans="1:8" x14ac:dyDescent="0.25">
      <c r="A23" s="32"/>
      <c r="B23" s="44" t="s">
        <v>1</v>
      </c>
      <c r="C23" s="3"/>
      <c r="D23" s="3"/>
      <c r="E23" s="3"/>
      <c r="F23" s="3"/>
      <c r="G23" s="3"/>
      <c r="H23" s="93">
        <v>21.6</v>
      </c>
    </row>
    <row r="24" spans="1:8" x14ac:dyDescent="0.25">
      <c r="A24" s="27">
        <v>7</v>
      </c>
      <c r="B24" s="28" t="s">
        <v>20</v>
      </c>
      <c r="C24" s="93">
        <v>3.6</v>
      </c>
      <c r="D24" s="3"/>
      <c r="E24" s="3"/>
      <c r="F24" s="3"/>
      <c r="G24" s="3"/>
      <c r="H24" s="3"/>
    </row>
    <row r="25" spans="1:8" x14ac:dyDescent="0.25">
      <c r="A25" s="29"/>
      <c r="B25" s="61"/>
      <c r="C25" s="3"/>
      <c r="D25" s="93">
        <v>10.199999999999999</v>
      </c>
      <c r="E25" s="3"/>
      <c r="F25" s="3"/>
      <c r="G25" s="3"/>
      <c r="H25" s="3"/>
    </row>
    <row r="26" spans="1:8" x14ac:dyDescent="0.25">
      <c r="A26" s="32"/>
      <c r="B26" s="45"/>
      <c r="C26" s="93">
        <v>1.8</v>
      </c>
      <c r="D26" s="3"/>
      <c r="E26" s="3"/>
      <c r="F26" s="3"/>
      <c r="G26" s="3"/>
      <c r="H26" s="3"/>
    </row>
    <row r="27" spans="1:8" x14ac:dyDescent="0.25">
      <c r="A27" s="27">
        <v>8</v>
      </c>
      <c r="B27" s="59" t="s">
        <v>36</v>
      </c>
      <c r="C27" s="3"/>
      <c r="D27" s="3"/>
      <c r="E27" s="3"/>
      <c r="F27" s="3"/>
      <c r="G27" s="3"/>
      <c r="H27" s="3"/>
    </row>
    <row r="28" spans="1:8" x14ac:dyDescent="0.25">
      <c r="A28" s="29"/>
      <c r="B28" s="43" t="s">
        <v>6</v>
      </c>
      <c r="C28" s="93">
        <v>1</v>
      </c>
      <c r="D28" s="3"/>
      <c r="E28" s="3"/>
      <c r="F28" s="93">
        <v>3.2</v>
      </c>
      <c r="G28" s="3"/>
      <c r="H28" s="93">
        <v>9.6</v>
      </c>
    </row>
    <row r="29" spans="1:8" x14ac:dyDescent="0.25">
      <c r="A29" s="32"/>
      <c r="B29" s="44" t="s">
        <v>1</v>
      </c>
      <c r="C29" s="3"/>
      <c r="D29" s="3"/>
      <c r="E29" s="3"/>
      <c r="F29" s="93">
        <v>2.12</v>
      </c>
      <c r="G29" s="3"/>
      <c r="H29" s="93">
        <v>10.8</v>
      </c>
    </row>
    <row r="30" spans="1:8" x14ac:dyDescent="0.25">
      <c r="A30" s="27">
        <v>9</v>
      </c>
      <c r="B30" s="59" t="s">
        <v>26</v>
      </c>
      <c r="C30" s="3"/>
      <c r="D30" s="3"/>
      <c r="E30" s="3"/>
      <c r="F30" s="3"/>
      <c r="G30" s="3"/>
      <c r="H30" s="3"/>
    </row>
    <row r="31" spans="1:8" x14ac:dyDescent="0.25">
      <c r="A31" s="29"/>
      <c r="B31" s="43" t="s">
        <v>7</v>
      </c>
      <c r="C31" s="3"/>
      <c r="D31" s="3"/>
      <c r="E31" s="3"/>
      <c r="F31" s="93">
        <v>1.8</v>
      </c>
      <c r="G31" s="3"/>
      <c r="H31" s="93">
        <v>8.4</v>
      </c>
    </row>
    <row r="32" spans="1:8" x14ac:dyDescent="0.25">
      <c r="A32" s="32"/>
      <c r="B32" s="44" t="s">
        <v>1</v>
      </c>
      <c r="C32" s="3"/>
      <c r="D32" s="3"/>
      <c r="E32" s="3"/>
      <c r="F32" s="3"/>
      <c r="G32" s="3"/>
      <c r="H32" s="93">
        <v>12</v>
      </c>
    </row>
    <row r="33" spans="1:8" x14ac:dyDescent="0.25">
      <c r="A33" s="27">
        <v>10</v>
      </c>
      <c r="B33" s="28" t="s">
        <v>20</v>
      </c>
      <c r="C33" s="93">
        <v>1.6</v>
      </c>
      <c r="D33" s="3"/>
      <c r="E33" s="3"/>
      <c r="F33" s="3"/>
      <c r="G33" s="3"/>
      <c r="H33" s="3"/>
    </row>
    <row r="34" spans="1:8" x14ac:dyDescent="0.25">
      <c r="A34" s="29"/>
      <c r="B34" s="61"/>
      <c r="C34" s="3"/>
      <c r="D34" s="93">
        <v>6</v>
      </c>
      <c r="E34" s="3"/>
      <c r="F34" s="3"/>
      <c r="G34" s="3"/>
      <c r="H34" s="3"/>
    </row>
    <row r="35" spans="1:8" x14ac:dyDescent="0.25">
      <c r="A35" s="32"/>
      <c r="B35" s="45"/>
      <c r="C35" s="93">
        <v>1.6</v>
      </c>
      <c r="D35" s="3"/>
      <c r="E35" s="3"/>
      <c r="F35" s="3"/>
      <c r="G35" s="3"/>
      <c r="H35" s="3"/>
    </row>
    <row r="36" spans="1:8" x14ac:dyDescent="0.25">
      <c r="A36" s="27">
        <v>11</v>
      </c>
      <c r="B36" s="59" t="s">
        <v>35</v>
      </c>
      <c r="C36" s="3"/>
      <c r="D36" s="3"/>
      <c r="E36" s="3"/>
      <c r="F36" s="3"/>
      <c r="G36" s="3"/>
      <c r="H36" s="3"/>
    </row>
    <row r="37" spans="1:8" x14ac:dyDescent="0.25">
      <c r="A37" s="29"/>
      <c r="B37" s="43" t="s">
        <v>8</v>
      </c>
      <c r="C37" s="3"/>
      <c r="D37" s="3"/>
      <c r="E37" s="3"/>
      <c r="F37" s="3"/>
      <c r="G37" s="3"/>
      <c r="H37" s="93">
        <v>9.6</v>
      </c>
    </row>
    <row r="38" spans="1:8" x14ac:dyDescent="0.25">
      <c r="A38" s="29"/>
      <c r="B38" s="43" t="s">
        <v>9</v>
      </c>
      <c r="C38" s="3"/>
      <c r="D38" s="3"/>
      <c r="E38" s="3"/>
      <c r="F38" s="93">
        <v>2.8</v>
      </c>
      <c r="G38" s="3"/>
      <c r="H38" s="93">
        <v>16.8</v>
      </c>
    </row>
    <row r="39" spans="1:8" x14ac:dyDescent="0.25">
      <c r="A39" s="32"/>
      <c r="B39" s="44" t="s">
        <v>1</v>
      </c>
      <c r="C39" s="3"/>
      <c r="D39" s="3"/>
      <c r="E39" s="3"/>
      <c r="F39" s="93">
        <v>3.52</v>
      </c>
      <c r="G39" s="3"/>
      <c r="H39" s="93">
        <v>10.8</v>
      </c>
    </row>
    <row r="40" spans="1:8" x14ac:dyDescent="0.25">
      <c r="A40" s="27">
        <v>12</v>
      </c>
      <c r="B40" s="28" t="s">
        <v>20</v>
      </c>
      <c r="C40" s="93">
        <v>1.9</v>
      </c>
      <c r="D40" s="3"/>
      <c r="E40" s="3"/>
      <c r="F40" s="3"/>
      <c r="G40" s="3"/>
      <c r="H40" s="3"/>
    </row>
    <row r="41" spans="1:8" x14ac:dyDescent="0.25">
      <c r="A41" s="29"/>
      <c r="B41" s="61"/>
      <c r="C41" s="3"/>
      <c r="D41" s="93">
        <v>6</v>
      </c>
      <c r="E41" s="3"/>
      <c r="F41" s="3"/>
      <c r="G41" s="3"/>
      <c r="H41" s="3"/>
    </row>
    <row r="42" spans="1:8" x14ac:dyDescent="0.25">
      <c r="A42" s="32"/>
      <c r="B42" s="45"/>
      <c r="C42" s="93">
        <v>2.2999999999999998</v>
      </c>
      <c r="D42" s="3"/>
      <c r="E42" s="3"/>
      <c r="F42" s="3"/>
      <c r="G42" s="3"/>
      <c r="H42" s="3"/>
    </row>
    <row r="43" spans="1:8" x14ac:dyDescent="0.25">
      <c r="A43" s="27">
        <v>13</v>
      </c>
      <c r="B43" s="59" t="s">
        <v>32</v>
      </c>
      <c r="C43" s="3"/>
      <c r="D43" s="3"/>
      <c r="E43" s="3"/>
      <c r="F43" s="3"/>
      <c r="G43" s="3"/>
      <c r="H43" s="3"/>
    </row>
    <row r="44" spans="1:8" x14ac:dyDescent="0.25">
      <c r="A44" s="32"/>
      <c r="B44" s="44" t="s">
        <v>10</v>
      </c>
      <c r="C44" s="93">
        <v>1</v>
      </c>
      <c r="D44" s="3"/>
      <c r="E44" s="93">
        <v>1.28</v>
      </c>
      <c r="F44" s="3"/>
      <c r="G44" s="3"/>
      <c r="H44" s="3"/>
    </row>
    <row r="45" spans="1:8" x14ac:dyDescent="0.25">
      <c r="A45" s="27">
        <v>14</v>
      </c>
      <c r="B45" s="28" t="s">
        <v>20</v>
      </c>
      <c r="C45" s="19">
        <v>3.2</v>
      </c>
      <c r="D45" s="3"/>
      <c r="E45" s="3"/>
      <c r="F45" s="3"/>
      <c r="G45" s="3"/>
      <c r="H45" s="3"/>
    </row>
    <row r="46" spans="1:8" x14ac:dyDescent="0.25">
      <c r="A46" s="29"/>
      <c r="B46" s="61"/>
      <c r="C46" s="3"/>
      <c r="D46" s="19">
        <v>6.6</v>
      </c>
      <c r="E46" s="3"/>
      <c r="F46" s="3"/>
      <c r="G46" s="3"/>
      <c r="H46" s="3"/>
    </row>
    <row r="47" spans="1:8" x14ac:dyDescent="0.25">
      <c r="A47" s="29"/>
      <c r="B47" s="61"/>
      <c r="C47" s="19">
        <v>1.7</v>
      </c>
      <c r="D47" s="3"/>
      <c r="E47" s="3"/>
      <c r="F47" s="3"/>
      <c r="G47" s="3"/>
      <c r="H47" s="3"/>
    </row>
    <row r="48" spans="1:8" x14ac:dyDescent="0.25">
      <c r="A48" s="29"/>
      <c r="B48" s="61"/>
      <c r="C48" s="19">
        <v>2.4</v>
      </c>
      <c r="D48" s="3"/>
      <c r="E48" s="3"/>
      <c r="F48" s="3"/>
      <c r="G48" s="3"/>
      <c r="H48" s="3"/>
    </row>
    <row r="49" spans="1:12" x14ac:dyDescent="0.25">
      <c r="A49" s="32"/>
      <c r="B49" s="45"/>
      <c r="C49" s="19">
        <v>2.4</v>
      </c>
      <c r="D49" s="3"/>
      <c r="E49" s="3"/>
      <c r="F49" s="3"/>
      <c r="G49" s="3"/>
      <c r="H49" s="3"/>
    </row>
    <row r="50" spans="1:12" x14ac:dyDescent="0.25">
      <c r="A50" s="34">
        <v>15</v>
      </c>
      <c r="B50" s="46" t="s">
        <v>11</v>
      </c>
      <c r="C50" s="3"/>
      <c r="D50" s="3"/>
      <c r="E50" s="3"/>
      <c r="F50" s="3"/>
      <c r="G50" s="3"/>
      <c r="H50" s="3"/>
    </row>
    <row r="51" spans="1:12" x14ac:dyDescent="0.25">
      <c r="B51" s="2" t="s">
        <v>12</v>
      </c>
      <c r="C51">
        <f>SUM(C6:C50)</f>
        <v>50.45000000000001</v>
      </c>
      <c r="D51">
        <f t="shared" ref="D51:H51" si="0">SUM(D6:D50)</f>
        <v>43.2</v>
      </c>
      <c r="E51">
        <f t="shared" si="0"/>
        <v>5.44</v>
      </c>
      <c r="F51">
        <f t="shared" si="0"/>
        <v>18.240000000000002</v>
      </c>
      <c r="G51">
        <f t="shared" si="0"/>
        <v>2.4</v>
      </c>
      <c r="H51">
        <f t="shared" si="0"/>
        <v>144</v>
      </c>
    </row>
    <row r="53" spans="1:12" x14ac:dyDescent="0.25">
      <c r="C53" s="3" t="s">
        <v>13</v>
      </c>
      <c r="D53" s="3" t="s">
        <v>14</v>
      </c>
      <c r="E53" s="3" t="s">
        <v>15</v>
      </c>
    </row>
    <row r="54" spans="1:12" x14ac:dyDescent="0.25">
      <c r="B54" t="s">
        <v>16</v>
      </c>
      <c r="C54" s="3">
        <f>C51+D51</f>
        <v>93.65</v>
      </c>
      <c r="D54" s="89">
        <f>KOPA!D31</f>
        <v>0</v>
      </c>
      <c r="E54" s="10">
        <f>C54*D54</f>
        <v>0</v>
      </c>
    </row>
    <row r="55" spans="1:12" x14ac:dyDescent="0.25">
      <c r="B55" t="s">
        <v>17</v>
      </c>
      <c r="C55" s="3">
        <f>E51+F51+G51+H51</f>
        <v>170.08</v>
      </c>
      <c r="D55" s="89">
        <f>KOPA!E31</f>
        <v>0</v>
      </c>
      <c r="E55" s="3">
        <f>C55*D55</f>
        <v>0</v>
      </c>
    </row>
    <row r="56" spans="1:12" x14ac:dyDescent="0.25">
      <c r="B56" s="4" t="s">
        <v>18</v>
      </c>
      <c r="E56" s="11">
        <f>SUM(E54:E55)</f>
        <v>0</v>
      </c>
      <c r="F56" t="s">
        <v>19</v>
      </c>
    </row>
    <row r="58" spans="1:12" x14ac:dyDescent="0.25">
      <c r="B58" s="3" t="s">
        <v>179</v>
      </c>
      <c r="C58" s="92" t="s">
        <v>180</v>
      </c>
      <c r="D58" s="19" t="s">
        <v>181</v>
      </c>
      <c r="E58" s="93" t="s">
        <v>182</v>
      </c>
    </row>
    <row r="60" spans="1:12" x14ac:dyDescent="0.25">
      <c r="L60" s="98"/>
    </row>
  </sheetData>
  <mergeCells count="1">
    <mergeCell ref="C3:H3"/>
  </mergeCells>
  <pageMargins left="0.7" right="0.7" top="0.75" bottom="0.75" header="0.3" footer="0.3"/>
  <pageSetup paperSize="9" scale="87" orientation="portrait" horizontalDpi="4294967293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workbookViewId="0">
      <selection activeCell="J23" sqref="J23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186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5" t="s">
        <v>198</v>
      </c>
      <c r="H2" s="97" t="s">
        <v>49</v>
      </c>
      <c r="I2" s="97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2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925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27">
        <v>1</v>
      </c>
      <c r="B6" s="41" t="s">
        <v>95</v>
      </c>
      <c r="C6" s="55">
        <v>2</v>
      </c>
      <c r="D6" s="53"/>
      <c r="E6" s="53"/>
      <c r="F6" s="53"/>
      <c r="G6" s="3"/>
      <c r="H6" s="3"/>
      <c r="I6" s="3"/>
      <c r="J6" s="3"/>
      <c r="K6" s="3"/>
    </row>
    <row r="7" spans="1:11" x14ac:dyDescent="0.25">
      <c r="A7" s="27">
        <v>2</v>
      </c>
      <c r="B7" s="50" t="s">
        <v>20</v>
      </c>
      <c r="C7" s="55">
        <v>1.85</v>
      </c>
      <c r="D7" s="53"/>
      <c r="E7" s="53"/>
      <c r="F7" s="53"/>
      <c r="G7" s="3"/>
      <c r="H7" s="3"/>
      <c r="I7" s="3"/>
      <c r="J7" s="3"/>
      <c r="K7" s="3"/>
    </row>
    <row r="8" spans="1:11" x14ac:dyDescent="0.25">
      <c r="A8" s="29"/>
      <c r="B8" s="30"/>
      <c r="C8" s="102"/>
      <c r="D8" s="93">
        <v>19.2</v>
      </c>
      <c r="E8" s="53"/>
      <c r="F8" s="53"/>
      <c r="G8" s="3"/>
      <c r="H8" s="3"/>
      <c r="I8" s="3"/>
      <c r="J8" s="3"/>
      <c r="K8" s="3"/>
    </row>
    <row r="9" spans="1:11" x14ac:dyDescent="0.25">
      <c r="A9" s="29"/>
      <c r="B9" s="30"/>
      <c r="C9" s="55">
        <v>2</v>
      </c>
      <c r="D9" s="53"/>
      <c r="E9" s="53"/>
      <c r="F9" s="53"/>
      <c r="G9" s="3"/>
      <c r="H9" s="3"/>
      <c r="I9" s="3"/>
      <c r="J9" s="3"/>
      <c r="K9" s="3"/>
    </row>
    <row r="10" spans="1:11" x14ac:dyDescent="0.25">
      <c r="A10" s="27">
        <v>3</v>
      </c>
      <c r="B10" s="41" t="s">
        <v>116</v>
      </c>
      <c r="C10" s="102"/>
      <c r="D10" s="53"/>
      <c r="E10" s="53"/>
      <c r="F10" s="53"/>
      <c r="G10" s="3"/>
      <c r="H10" s="3"/>
      <c r="I10" s="3"/>
      <c r="J10" s="3"/>
      <c r="K10" s="3"/>
    </row>
    <row r="11" spans="1:11" x14ac:dyDescent="0.25">
      <c r="A11" s="32"/>
      <c r="B11" s="91" t="s">
        <v>197</v>
      </c>
      <c r="C11" s="55">
        <v>0.54</v>
      </c>
      <c r="D11" s="53"/>
      <c r="E11" s="53"/>
      <c r="F11" s="53"/>
      <c r="G11" s="3"/>
      <c r="H11" s="3"/>
      <c r="I11" s="3"/>
      <c r="J11" s="3"/>
      <c r="K11" s="3"/>
    </row>
    <row r="12" spans="1:11" x14ac:dyDescent="0.25">
      <c r="A12" s="58">
        <v>4</v>
      </c>
      <c r="B12" s="30" t="s">
        <v>20</v>
      </c>
      <c r="C12" s="102"/>
      <c r="D12" s="53"/>
      <c r="E12" s="53"/>
      <c r="F12" s="53"/>
      <c r="G12" s="93">
        <v>0.42499999999999999</v>
      </c>
      <c r="H12" s="3"/>
      <c r="I12" s="3"/>
      <c r="J12" s="3"/>
      <c r="K12" s="3"/>
    </row>
    <row r="13" spans="1:11" x14ac:dyDescent="0.25">
      <c r="A13" s="29"/>
      <c r="B13" s="43"/>
      <c r="C13" s="102"/>
      <c r="D13" s="93">
        <v>10.65</v>
      </c>
      <c r="E13" s="53"/>
      <c r="F13" s="53"/>
      <c r="G13" s="3"/>
      <c r="H13" s="3"/>
      <c r="I13" s="3"/>
      <c r="J13" s="3"/>
      <c r="K13" s="3"/>
    </row>
    <row r="14" spans="1:11" x14ac:dyDescent="0.25">
      <c r="A14" s="32"/>
      <c r="B14" s="44"/>
      <c r="C14" s="55">
        <v>2</v>
      </c>
      <c r="D14" s="53"/>
      <c r="E14" s="53"/>
      <c r="F14" s="53"/>
      <c r="G14" s="3"/>
      <c r="H14" s="3"/>
      <c r="I14" s="3"/>
      <c r="J14" s="3"/>
      <c r="K14" s="3"/>
    </row>
    <row r="15" spans="1:11" x14ac:dyDescent="0.25">
      <c r="A15" s="58">
        <v>5</v>
      </c>
      <c r="B15" s="103" t="s">
        <v>82</v>
      </c>
      <c r="C15" s="102"/>
      <c r="D15" s="53"/>
      <c r="E15" s="53"/>
      <c r="F15" s="53"/>
      <c r="G15" s="93">
        <v>0.52</v>
      </c>
      <c r="H15" s="3"/>
      <c r="I15" s="3"/>
      <c r="J15" s="3"/>
      <c r="K15" s="3"/>
    </row>
    <row r="16" spans="1:11" x14ac:dyDescent="0.25">
      <c r="A16" s="57"/>
      <c r="B16" s="50" t="s">
        <v>20</v>
      </c>
      <c r="C16" s="55">
        <v>2</v>
      </c>
      <c r="D16" s="53"/>
      <c r="E16" s="53"/>
      <c r="F16" s="53"/>
      <c r="G16" s="3"/>
      <c r="H16" s="3"/>
      <c r="I16" s="3"/>
      <c r="J16" s="3"/>
      <c r="K16" s="3"/>
    </row>
    <row r="17" spans="1:11" x14ac:dyDescent="0.25">
      <c r="A17" s="58"/>
      <c r="B17" s="103"/>
      <c r="C17" s="102"/>
      <c r="D17" s="93">
        <v>7.3</v>
      </c>
      <c r="E17" s="53"/>
      <c r="F17" s="53"/>
      <c r="G17" s="3"/>
      <c r="H17" s="3"/>
      <c r="I17" s="3"/>
      <c r="J17" s="3"/>
      <c r="K17" s="3"/>
    </row>
    <row r="18" spans="1:11" x14ac:dyDescent="0.25">
      <c r="A18" s="57">
        <v>6</v>
      </c>
      <c r="B18" s="41" t="s">
        <v>199</v>
      </c>
      <c r="C18" s="102"/>
      <c r="D18" s="53"/>
      <c r="E18" s="53"/>
      <c r="F18" s="53"/>
      <c r="G18" s="93">
        <v>1.27</v>
      </c>
      <c r="H18" s="3"/>
      <c r="I18" s="3"/>
      <c r="J18" s="3"/>
      <c r="K18" s="3"/>
    </row>
    <row r="19" spans="1:11" x14ac:dyDescent="0.25">
      <c r="A19" s="58"/>
      <c r="B19" s="47" t="s">
        <v>200</v>
      </c>
      <c r="C19" s="102"/>
      <c r="D19" s="53"/>
      <c r="E19" s="53"/>
      <c r="F19" s="25"/>
      <c r="G19" s="3"/>
      <c r="H19" s="3"/>
      <c r="I19" s="3"/>
      <c r="J19" s="3"/>
      <c r="K19" s="3"/>
    </row>
    <row r="20" spans="1:11" x14ac:dyDescent="0.25">
      <c r="A20" s="57">
        <v>7</v>
      </c>
      <c r="B20" s="50" t="s">
        <v>20</v>
      </c>
      <c r="C20" s="55">
        <v>2</v>
      </c>
      <c r="D20" s="53"/>
      <c r="E20" s="53"/>
      <c r="F20" s="53"/>
      <c r="G20" s="3"/>
      <c r="H20" s="3"/>
      <c r="I20" s="3"/>
      <c r="J20" s="3"/>
      <c r="K20" s="3"/>
    </row>
    <row r="21" spans="1:11" x14ac:dyDescent="0.25">
      <c r="A21" s="58"/>
      <c r="B21" s="103"/>
      <c r="C21" s="102"/>
      <c r="D21" s="19">
        <v>7.9</v>
      </c>
      <c r="E21" s="53"/>
      <c r="F21" s="53"/>
      <c r="G21" s="3"/>
      <c r="H21" s="3"/>
      <c r="I21" s="3"/>
      <c r="J21" s="3"/>
      <c r="K21" s="3"/>
    </row>
    <row r="22" spans="1:11" x14ac:dyDescent="0.25">
      <c r="A22" s="58"/>
      <c r="B22" s="103"/>
      <c r="C22" s="55">
        <v>2</v>
      </c>
      <c r="D22" s="53"/>
      <c r="E22" s="53"/>
      <c r="F22" s="53"/>
      <c r="G22" s="3"/>
      <c r="H22" s="3"/>
      <c r="I22" s="3"/>
      <c r="J22" s="3"/>
      <c r="K22" s="3"/>
    </row>
    <row r="23" spans="1:11" x14ac:dyDescent="0.25">
      <c r="A23" s="57">
        <v>8</v>
      </c>
      <c r="B23" s="41" t="s">
        <v>201</v>
      </c>
      <c r="C23" s="102"/>
      <c r="D23" s="53"/>
      <c r="E23" s="53"/>
      <c r="F23" s="53"/>
      <c r="G23" s="3"/>
      <c r="H23" s="3"/>
      <c r="I23" s="3"/>
      <c r="J23" s="3"/>
      <c r="K23" s="3"/>
    </row>
    <row r="24" spans="1:11" x14ac:dyDescent="0.25">
      <c r="A24" s="58"/>
      <c r="B24" s="47" t="s">
        <v>202</v>
      </c>
      <c r="C24" s="104"/>
      <c r="D24" s="53"/>
      <c r="E24" s="53"/>
      <c r="F24" s="25"/>
      <c r="G24" s="3"/>
      <c r="H24" s="3"/>
      <c r="I24" s="3"/>
      <c r="J24" s="3"/>
      <c r="K24" s="3"/>
    </row>
    <row r="25" spans="1:11" x14ac:dyDescent="0.25">
      <c r="A25" s="57">
        <v>9</v>
      </c>
      <c r="B25" s="50" t="s">
        <v>20</v>
      </c>
      <c r="C25" s="55">
        <v>2</v>
      </c>
      <c r="D25" s="53"/>
      <c r="E25" s="53"/>
      <c r="F25" s="53"/>
      <c r="G25" s="3"/>
      <c r="H25" s="3"/>
      <c r="I25" s="3"/>
      <c r="J25" s="3"/>
      <c r="K25" s="3"/>
    </row>
    <row r="26" spans="1:11" x14ac:dyDescent="0.25">
      <c r="A26" s="58"/>
      <c r="B26" s="47"/>
      <c r="C26" s="55">
        <v>1.88</v>
      </c>
      <c r="D26" s="53"/>
      <c r="E26" s="53"/>
      <c r="F26" s="53"/>
      <c r="G26" s="3"/>
      <c r="H26" s="3"/>
      <c r="I26" s="3"/>
      <c r="J26" s="3"/>
      <c r="K26" s="3"/>
    </row>
    <row r="27" spans="1:11" x14ac:dyDescent="0.25">
      <c r="A27" s="58"/>
      <c r="B27" s="47"/>
      <c r="C27" s="102"/>
      <c r="D27" s="53"/>
      <c r="E27" s="53"/>
      <c r="F27" s="53"/>
      <c r="G27" s="93">
        <v>0.44</v>
      </c>
      <c r="H27" s="3"/>
      <c r="I27" s="3"/>
      <c r="J27" s="3"/>
      <c r="K27" s="3"/>
    </row>
    <row r="28" spans="1:11" x14ac:dyDescent="0.25">
      <c r="A28" s="56"/>
      <c r="B28" s="48"/>
      <c r="C28" s="55">
        <v>3.91</v>
      </c>
      <c r="D28" s="53"/>
      <c r="E28" s="53"/>
      <c r="F28" s="53"/>
      <c r="G28" s="3"/>
      <c r="H28" s="3"/>
      <c r="I28" s="3"/>
      <c r="J28" s="3"/>
      <c r="K28" s="3"/>
    </row>
    <row r="29" spans="1:11" x14ac:dyDescent="0.25">
      <c r="A29" s="54">
        <v>10</v>
      </c>
      <c r="B29" s="37" t="s">
        <v>63</v>
      </c>
      <c r="C29" s="17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B30" s="2" t="s">
        <v>12</v>
      </c>
      <c r="C30">
        <f t="shared" ref="C30:K30" si="0">SUM(C6:C29)</f>
        <v>22.18</v>
      </c>
      <c r="D30">
        <f t="shared" si="0"/>
        <v>45.05</v>
      </c>
      <c r="E30">
        <f t="shared" si="0"/>
        <v>0</v>
      </c>
      <c r="F30">
        <f t="shared" si="0"/>
        <v>0</v>
      </c>
      <c r="G30">
        <f t="shared" si="0"/>
        <v>2.6549999999999998</v>
      </c>
      <c r="H30">
        <f t="shared" si="0"/>
        <v>0</v>
      </c>
      <c r="I30">
        <f t="shared" si="0"/>
        <v>0</v>
      </c>
      <c r="J30">
        <f t="shared" si="0"/>
        <v>0</v>
      </c>
      <c r="K30">
        <f t="shared" si="0"/>
        <v>0</v>
      </c>
    </row>
    <row r="32" spans="1:11" x14ac:dyDescent="0.25">
      <c r="C32" s="3" t="s">
        <v>13</v>
      </c>
      <c r="D32" s="3" t="s">
        <v>14</v>
      </c>
      <c r="E32" s="3"/>
      <c r="F32" s="3" t="s">
        <v>15</v>
      </c>
      <c r="G32" s="8"/>
      <c r="H32" s="8"/>
    </row>
    <row r="33" spans="2:8" x14ac:dyDescent="0.25">
      <c r="B33" t="s">
        <v>16</v>
      </c>
      <c r="C33" s="3">
        <f>C30+D30+E30</f>
        <v>67.22999999999999</v>
      </c>
      <c r="D33" s="10">
        <f>KOPA!D31</f>
        <v>0</v>
      </c>
      <c r="E33" s="3"/>
      <c r="F33" s="10">
        <f>C33*D33</f>
        <v>0</v>
      </c>
      <c r="G33" s="8"/>
      <c r="H33" s="8"/>
    </row>
    <row r="34" spans="2:8" x14ac:dyDescent="0.25">
      <c r="B34" t="s">
        <v>17</v>
      </c>
      <c r="C34" s="3">
        <f>SUM(F30:K30)</f>
        <v>2.6549999999999998</v>
      </c>
      <c r="D34" s="10">
        <f>KOPA!E31</f>
        <v>0</v>
      </c>
      <c r="E34" s="3"/>
      <c r="F34" s="10">
        <f>C34*D34</f>
        <v>0</v>
      </c>
      <c r="G34" s="8"/>
      <c r="H34" s="8"/>
    </row>
    <row r="35" spans="2:8" x14ac:dyDescent="0.25">
      <c r="B35" s="4" t="s">
        <v>18</v>
      </c>
      <c r="F35" s="11">
        <f>SUM(F33:F34)</f>
        <v>0</v>
      </c>
      <c r="G35" t="s">
        <v>19</v>
      </c>
    </row>
    <row r="37" spans="2:8" x14ac:dyDescent="0.25">
      <c r="B37" s="3" t="s">
        <v>179</v>
      </c>
      <c r="C37" s="92" t="s">
        <v>180</v>
      </c>
      <c r="D37" s="19" t="s">
        <v>181</v>
      </c>
      <c r="E37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A10" workbookViewId="0">
      <selection activeCell="H15" sqref="H15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196</v>
      </c>
    </row>
    <row r="2" spans="1:11" ht="45.75" x14ac:dyDescent="0.25">
      <c r="A2" s="27"/>
      <c r="B2" s="38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97" t="s">
        <v>49</v>
      </c>
      <c r="I2" s="97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2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17"/>
      <c r="D5" s="3"/>
      <c r="E5" s="3"/>
      <c r="F5" s="3"/>
      <c r="G5" s="3"/>
      <c r="H5" s="3"/>
      <c r="I5" s="3"/>
      <c r="J5" s="3"/>
      <c r="K5" s="3"/>
    </row>
    <row r="6" spans="1:11" x14ac:dyDescent="0.25">
      <c r="A6" s="27">
        <v>1</v>
      </c>
      <c r="B6" s="41" t="s">
        <v>187</v>
      </c>
      <c r="C6" s="17"/>
      <c r="D6" s="3"/>
      <c r="E6" s="3"/>
      <c r="F6" s="53"/>
      <c r="G6" s="3"/>
      <c r="H6" s="3"/>
      <c r="I6" s="3"/>
      <c r="J6" s="3"/>
      <c r="K6" s="3"/>
    </row>
    <row r="7" spans="1:11" ht="30" x14ac:dyDescent="0.25">
      <c r="A7" s="27">
        <v>2</v>
      </c>
      <c r="B7" s="106" t="s">
        <v>203</v>
      </c>
      <c r="C7" s="55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107"/>
      <c r="C8" s="55">
        <v>2</v>
      </c>
      <c r="D8" s="3"/>
      <c r="E8" s="3"/>
      <c r="F8" s="3"/>
      <c r="G8" s="3"/>
      <c r="H8" s="3"/>
      <c r="I8" s="3"/>
      <c r="J8" s="3"/>
      <c r="K8" s="3"/>
    </row>
    <row r="9" spans="1:11" x14ac:dyDescent="0.25">
      <c r="A9" s="29"/>
      <c r="B9" s="107"/>
      <c r="C9" s="102"/>
      <c r="D9" s="93">
        <v>12.9</v>
      </c>
      <c r="E9" s="3"/>
      <c r="F9" s="3"/>
      <c r="G9" s="3"/>
      <c r="H9" s="3"/>
      <c r="I9" s="3"/>
      <c r="J9" s="3"/>
      <c r="K9" s="3"/>
    </row>
    <row r="10" spans="1:11" x14ac:dyDescent="0.25">
      <c r="A10" s="32"/>
      <c r="B10" s="108"/>
      <c r="C10" s="55">
        <v>11.7</v>
      </c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29">
        <v>3</v>
      </c>
      <c r="B11" s="48" t="s">
        <v>188</v>
      </c>
      <c r="C11" s="17"/>
      <c r="D11" s="53"/>
      <c r="E11" s="53"/>
      <c r="F11" s="53"/>
      <c r="G11" s="53"/>
      <c r="H11" s="3"/>
      <c r="I11" s="3"/>
      <c r="J11" s="3"/>
      <c r="K11" s="3"/>
    </row>
    <row r="12" spans="1:11" x14ac:dyDescent="0.25">
      <c r="A12" s="27"/>
      <c r="B12" s="43" t="s">
        <v>189</v>
      </c>
      <c r="C12" s="17"/>
      <c r="D12" s="53"/>
      <c r="E12" s="53"/>
      <c r="F12" s="53"/>
      <c r="G12" s="53"/>
      <c r="H12" s="3"/>
      <c r="I12" s="3"/>
      <c r="J12" s="3"/>
      <c r="K12" s="3"/>
    </row>
    <row r="13" spans="1:11" x14ac:dyDescent="0.25">
      <c r="A13" s="27">
        <v>4</v>
      </c>
      <c r="B13" s="35" t="s">
        <v>20</v>
      </c>
      <c r="C13" s="55">
        <v>2</v>
      </c>
      <c r="D13" s="53"/>
      <c r="E13" s="53"/>
      <c r="F13" s="53"/>
      <c r="G13" s="53"/>
      <c r="H13" s="3"/>
      <c r="I13" s="3"/>
      <c r="J13" s="3"/>
      <c r="K13" s="3"/>
    </row>
    <row r="14" spans="1:11" x14ac:dyDescent="0.25">
      <c r="A14" s="27"/>
      <c r="B14" s="50"/>
      <c r="C14" s="55">
        <v>4.2</v>
      </c>
      <c r="D14" s="53"/>
      <c r="E14" s="53"/>
      <c r="F14" s="53"/>
      <c r="G14" s="53"/>
      <c r="H14" s="3"/>
      <c r="I14" s="3"/>
      <c r="J14" s="3"/>
      <c r="K14" s="3"/>
    </row>
    <row r="15" spans="1:11" x14ac:dyDescent="0.25">
      <c r="A15" s="27"/>
      <c r="B15" s="37"/>
      <c r="C15" s="55">
        <v>2</v>
      </c>
      <c r="D15" s="53"/>
      <c r="E15" s="53"/>
      <c r="F15" s="53"/>
      <c r="G15" s="53"/>
      <c r="H15" s="3"/>
      <c r="I15" s="3"/>
      <c r="J15" s="3"/>
      <c r="K15" s="3"/>
    </row>
    <row r="16" spans="1:11" x14ac:dyDescent="0.25">
      <c r="A16" s="29">
        <v>5</v>
      </c>
      <c r="B16" s="37" t="s">
        <v>190</v>
      </c>
      <c r="C16" s="102"/>
      <c r="D16" s="53"/>
      <c r="E16" s="53"/>
      <c r="F16" s="53"/>
      <c r="G16" s="53"/>
      <c r="H16" s="3"/>
      <c r="I16" s="3"/>
      <c r="J16" s="3"/>
      <c r="K16" s="3"/>
    </row>
    <row r="17" spans="1:11" x14ac:dyDescent="0.25">
      <c r="A17" s="29"/>
      <c r="B17" s="43" t="s">
        <v>191</v>
      </c>
      <c r="C17" s="94">
        <v>2</v>
      </c>
      <c r="D17" s="53"/>
      <c r="E17" s="53"/>
      <c r="F17" s="19">
        <v>1.76</v>
      </c>
      <c r="G17" s="53"/>
      <c r="H17" s="3"/>
      <c r="I17" s="3"/>
      <c r="J17" s="3"/>
      <c r="K17" s="3"/>
    </row>
    <row r="18" spans="1:11" x14ac:dyDescent="0.25">
      <c r="A18" s="57">
        <v>6</v>
      </c>
      <c r="B18" s="50" t="s">
        <v>20</v>
      </c>
      <c r="C18" s="94">
        <v>2</v>
      </c>
      <c r="D18" s="53"/>
      <c r="E18" s="53"/>
      <c r="F18" s="53"/>
      <c r="G18" s="53"/>
      <c r="H18" s="3"/>
      <c r="I18" s="3"/>
      <c r="J18" s="3"/>
      <c r="K18" s="3"/>
    </row>
    <row r="19" spans="1:11" x14ac:dyDescent="0.25">
      <c r="A19" s="58"/>
      <c r="B19" s="30"/>
      <c r="C19" s="94">
        <v>3.3</v>
      </c>
      <c r="D19" s="53"/>
      <c r="E19" s="53"/>
      <c r="F19" s="53"/>
      <c r="G19" s="53"/>
      <c r="H19" s="3"/>
      <c r="I19" s="3"/>
      <c r="J19" s="3"/>
      <c r="K19" s="3"/>
    </row>
    <row r="20" spans="1:11" x14ac:dyDescent="0.25">
      <c r="A20" s="58"/>
      <c r="B20" s="30"/>
      <c r="C20" s="94">
        <v>2</v>
      </c>
      <c r="D20" s="53"/>
      <c r="E20" s="53"/>
      <c r="F20" s="53"/>
      <c r="G20" s="53"/>
      <c r="H20" s="3"/>
      <c r="I20" s="3"/>
      <c r="J20" s="3"/>
      <c r="K20" s="3"/>
    </row>
    <row r="21" spans="1:11" x14ac:dyDescent="0.25">
      <c r="A21" s="58"/>
      <c r="B21" s="30"/>
      <c r="C21" s="94">
        <v>1.3</v>
      </c>
      <c r="D21" s="53"/>
      <c r="E21" s="53"/>
      <c r="F21" s="53"/>
      <c r="G21" s="53"/>
      <c r="H21" s="3"/>
      <c r="I21" s="3"/>
      <c r="J21" s="3"/>
      <c r="K21" s="3"/>
    </row>
    <row r="22" spans="1:11" x14ac:dyDescent="0.25">
      <c r="A22" s="58"/>
      <c r="B22" s="30"/>
      <c r="C22" s="102"/>
      <c r="D22" s="19">
        <v>6.2249999999999996</v>
      </c>
      <c r="E22" s="53"/>
      <c r="F22" s="53"/>
      <c r="G22" s="53"/>
      <c r="H22" s="3"/>
      <c r="I22" s="3"/>
      <c r="J22" s="3"/>
      <c r="K22" s="3"/>
    </row>
    <row r="23" spans="1:11" x14ac:dyDescent="0.25">
      <c r="A23" s="56"/>
      <c r="B23" s="36"/>
      <c r="C23" s="55">
        <v>2</v>
      </c>
      <c r="D23" s="53"/>
      <c r="E23" s="53"/>
      <c r="F23" s="53"/>
      <c r="G23" s="53"/>
      <c r="H23" s="3"/>
      <c r="I23" s="3"/>
      <c r="J23" s="3"/>
      <c r="K23" s="3"/>
    </row>
    <row r="24" spans="1:11" x14ac:dyDescent="0.25">
      <c r="A24" s="57">
        <v>7</v>
      </c>
      <c r="B24" s="37" t="s">
        <v>192</v>
      </c>
      <c r="C24" s="102"/>
      <c r="D24" s="53"/>
      <c r="E24" s="53"/>
      <c r="F24" s="53"/>
      <c r="G24" s="53"/>
      <c r="H24" s="3"/>
      <c r="I24" s="3"/>
      <c r="J24" s="3"/>
      <c r="K24" s="3"/>
    </row>
    <row r="25" spans="1:11" x14ac:dyDescent="0.25">
      <c r="A25" s="58"/>
      <c r="B25" s="43" t="s">
        <v>193</v>
      </c>
      <c r="C25" s="102"/>
      <c r="D25" s="53"/>
      <c r="E25" s="53"/>
      <c r="F25" s="53"/>
      <c r="G25" s="53"/>
      <c r="H25" s="3"/>
      <c r="I25" s="3"/>
      <c r="J25" s="3"/>
      <c r="K25" s="3"/>
    </row>
    <row r="26" spans="1:11" x14ac:dyDescent="0.25">
      <c r="A26" s="58"/>
      <c r="B26" s="43" t="s">
        <v>194</v>
      </c>
      <c r="C26" s="94">
        <v>2</v>
      </c>
      <c r="D26" s="53"/>
      <c r="E26" s="53"/>
      <c r="F26" s="53"/>
      <c r="G26" s="53"/>
      <c r="H26" s="3"/>
      <c r="I26" s="3"/>
      <c r="J26" s="3"/>
      <c r="K26" s="3"/>
    </row>
    <row r="27" spans="1:11" x14ac:dyDescent="0.25">
      <c r="A27" s="57">
        <v>8</v>
      </c>
      <c r="B27" s="50" t="s">
        <v>20</v>
      </c>
      <c r="C27" s="94">
        <v>5.6</v>
      </c>
      <c r="D27" s="53"/>
      <c r="E27" s="53"/>
      <c r="F27" s="53"/>
      <c r="G27" s="53"/>
      <c r="H27" s="3"/>
      <c r="I27" s="3"/>
      <c r="J27" s="3"/>
      <c r="K27" s="3"/>
    </row>
    <row r="28" spans="1:11" x14ac:dyDescent="0.25">
      <c r="A28" s="58"/>
      <c r="B28" s="43"/>
      <c r="C28" s="94">
        <v>0.8</v>
      </c>
      <c r="D28" s="53"/>
      <c r="E28" s="53"/>
      <c r="F28" s="53"/>
      <c r="G28" s="53"/>
      <c r="H28" s="3"/>
      <c r="I28" s="3"/>
      <c r="J28" s="3"/>
      <c r="K28" s="3"/>
    </row>
    <row r="29" spans="1:11" x14ac:dyDescent="0.25">
      <c r="A29" s="58"/>
      <c r="B29" s="43"/>
      <c r="C29" s="94">
        <v>2.2999999999999998</v>
      </c>
      <c r="D29" s="53"/>
      <c r="E29" s="53"/>
      <c r="F29" s="53"/>
      <c r="G29" s="53"/>
      <c r="H29" s="3"/>
      <c r="I29" s="3"/>
      <c r="J29" s="3"/>
      <c r="K29" s="3"/>
    </row>
    <row r="30" spans="1:11" x14ac:dyDescent="0.25">
      <c r="A30" s="58"/>
      <c r="B30" s="43"/>
      <c r="C30" s="102"/>
      <c r="D30" s="53"/>
      <c r="E30" s="19">
        <v>6.45</v>
      </c>
      <c r="F30" s="53"/>
      <c r="G30" s="53"/>
      <c r="H30" s="3"/>
      <c r="I30" s="3"/>
      <c r="J30" s="3"/>
      <c r="K30" s="3"/>
    </row>
    <row r="31" spans="1:11" x14ac:dyDescent="0.25">
      <c r="A31" s="58"/>
      <c r="B31" s="43"/>
      <c r="C31" s="94">
        <v>2</v>
      </c>
      <c r="D31" s="53"/>
      <c r="E31" s="53"/>
      <c r="F31" s="53"/>
      <c r="G31" s="53"/>
      <c r="H31" s="3"/>
      <c r="I31" s="3"/>
      <c r="J31" s="3"/>
      <c r="K31" s="3"/>
    </row>
    <row r="32" spans="1:11" x14ac:dyDescent="0.25">
      <c r="A32" s="58"/>
      <c r="B32" s="43"/>
      <c r="C32" s="102"/>
      <c r="D32" s="19">
        <v>3.75</v>
      </c>
      <c r="E32" s="53"/>
      <c r="F32" s="53"/>
      <c r="G32" s="53"/>
      <c r="H32" s="3"/>
      <c r="I32" s="3"/>
      <c r="J32" s="3"/>
      <c r="K32" s="3"/>
    </row>
    <row r="33" spans="1:11" x14ac:dyDescent="0.25">
      <c r="A33" s="56"/>
      <c r="B33" s="44"/>
      <c r="C33" s="102"/>
      <c r="D33" s="53"/>
      <c r="E33" s="53"/>
      <c r="F33" s="53"/>
      <c r="G33" s="53"/>
      <c r="H33" s="3"/>
      <c r="I33" s="3"/>
      <c r="J33" s="3"/>
      <c r="K33" s="3"/>
    </row>
    <row r="34" spans="1:11" x14ac:dyDescent="0.25">
      <c r="A34" s="54">
        <v>9</v>
      </c>
      <c r="B34" s="37" t="s">
        <v>195</v>
      </c>
      <c r="C34" s="17"/>
      <c r="D34" s="3"/>
      <c r="E34" s="3"/>
      <c r="F34" s="53"/>
      <c r="G34" s="3"/>
      <c r="H34" s="3"/>
      <c r="I34" s="3"/>
      <c r="J34" s="3"/>
      <c r="K34" s="3"/>
    </row>
    <row r="35" spans="1:11" x14ac:dyDescent="0.25">
      <c r="B35" s="2" t="s">
        <v>12</v>
      </c>
      <c r="C35">
        <f t="shared" ref="C35:K35" si="0">SUM(C6:C34)</f>
        <v>49.199999999999996</v>
      </c>
      <c r="D35">
        <f t="shared" si="0"/>
        <v>22.875</v>
      </c>
      <c r="E35">
        <f t="shared" si="0"/>
        <v>6.45</v>
      </c>
      <c r="F35">
        <f t="shared" si="0"/>
        <v>1.76</v>
      </c>
      <c r="G35">
        <f t="shared" si="0"/>
        <v>0</v>
      </c>
      <c r="H35">
        <f t="shared" si="0"/>
        <v>0</v>
      </c>
      <c r="I35">
        <f t="shared" si="0"/>
        <v>0</v>
      </c>
      <c r="J35">
        <f t="shared" si="0"/>
        <v>0</v>
      </c>
      <c r="K35">
        <f t="shared" si="0"/>
        <v>0</v>
      </c>
    </row>
    <row r="37" spans="1:11" x14ac:dyDescent="0.25">
      <c r="C37" s="3" t="s">
        <v>13</v>
      </c>
      <c r="D37" s="3" t="s">
        <v>14</v>
      </c>
      <c r="E37" s="3"/>
      <c r="F37" s="3" t="s">
        <v>15</v>
      </c>
      <c r="G37" s="8"/>
      <c r="H37" s="8"/>
    </row>
    <row r="38" spans="1:11" x14ac:dyDescent="0.25">
      <c r="B38" t="s">
        <v>16</v>
      </c>
      <c r="C38" s="3">
        <f>C35+D35+E35</f>
        <v>78.524999999999991</v>
      </c>
      <c r="D38" s="10">
        <f>KOPA!D31</f>
        <v>0</v>
      </c>
      <c r="E38" s="3"/>
      <c r="F38" s="10">
        <f>C38*D38</f>
        <v>0</v>
      </c>
      <c r="G38" s="8"/>
      <c r="H38" s="8"/>
    </row>
    <row r="39" spans="1:11" x14ac:dyDescent="0.25">
      <c r="B39" t="s">
        <v>17</v>
      </c>
      <c r="C39" s="3">
        <f>SUM(F35:K35)</f>
        <v>1.76</v>
      </c>
      <c r="D39" s="10">
        <f>KOPA!E31</f>
        <v>0</v>
      </c>
      <c r="E39" s="3"/>
      <c r="F39" s="10">
        <f>C39*D39</f>
        <v>0</v>
      </c>
      <c r="G39" s="8"/>
      <c r="H39" s="8"/>
    </row>
    <row r="40" spans="1:11" x14ac:dyDescent="0.25">
      <c r="B40" s="4" t="s">
        <v>18</v>
      </c>
      <c r="F40" s="11">
        <f>SUM(F38:F39)</f>
        <v>0</v>
      </c>
      <c r="G40" t="s">
        <v>19</v>
      </c>
    </row>
    <row r="42" spans="1:11" x14ac:dyDescent="0.25">
      <c r="B42" s="3" t="s">
        <v>179</v>
      </c>
      <c r="C42" s="92" t="s">
        <v>180</v>
      </c>
      <c r="D42" s="19" t="s">
        <v>181</v>
      </c>
      <c r="E42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18" sqref="K18"/>
    </sheetView>
  </sheetViews>
  <sheetFormatPr defaultRowHeight="15" x14ac:dyDescent="0.25"/>
  <cols>
    <col min="1" max="1" width="3.42578125" customWidth="1"/>
    <col min="2" max="2" width="29.5703125" customWidth="1"/>
    <col min="3" max="3" width="9.7109375" customWidth="1"/>
  </cols>
  <sheetData>
    <row r="1" spans="1:9" ht="15.75" x14ac:dyDescent="0.25">
      <c r="B1" s="1" t="s">
        <v>207</v>
      </c>
    </row>
    <row r="2" spans="1:9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56</v>
      </c>
      <c r="G2" s="105" t="s">
        <v>47</v>
      </c>
      <c r="H2" s="15" t="s">
        <v>55</v>
      </c>
      <c r="I2" s="14" t="s">
        <v>24</v>
      </c>
    </row>
    <row r="3" spans="1:9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</row>
    <row r="4" spans="1:9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929</v>
      </c>
      <c r="H4" s="3">
        <v>926</v>
      </c>
      <c r="I4" s="3">
        <v>931</v>
      </c>
    </row>
    <row r="5" spans="1:9" x14ac:dyDescent="0.25">
      <c r="A5" s="32"/>
      <c r="B5" s="40"/>
      <c r="C5" s="3"/>
      <c r="D5" s="3"/>
      <c r="E5" s="3"/>
      <c r="F5" s="3"/>
      <c r="G5" s="3"/>
      <c r="H5" s="3"/>
      <c r="I5" s="3"/>
    </row>
    <row r="6" spans="1:9" x14ac:dyDescent="0.25">
      <c r="A6" s="34">
        <v>1</v>
      </c>
      <c r="B6" s="46" t="s">
        <v>208</v>
      </c>
      <c r="C6" s="3"/>
      <c r="D6" s="3"/>
      <c r="E6" s="3"/>
      <c r="F6" s="93">
        <v>2.08</v>
      </c>
      <c r="G6" s="3"/>
      <c r="H6" s="3"/>
      <c r="I6" s="3"/>
    </row>
    <row r="7" spans="1:9" x14ac:dyDescent="0.25">
      <c r="A7" s="27">
        <v>2</v>
      </c>
      <c r="B7" s="28" t="s">
        <v>20</v>
      </c>
      <c r="C7" s="93">
        <v>2</v>
      </c>
      <c r="D7" s="3"/>
      <c r="E7" s="3"/>
      <c r="F7" s="3"/>
      <c r="G7" s="3"/>
      <c r="H7" s="3"/>
      <c r="I7" s="3"/>
    </row>
    <row r="8" spans="1:9" x14ac:dyDescent="0.25">
      <c r="A8" s="29"/>
      <c r="B8" s="31"/>
      <c r="C8" s="3"/>
      <c r="D8" s="93">
        <v>3.75</v>
      </c>
      <c r="E8" s="3"/>
      <c r="F8" s="3"/>
      <c r="G8" s="3"/>
      <c r="H8" s="3"/>
      <c r="I8" s="3"/>
    </row>
    <row r="9" spans="1:9" x14ac:dyDescent="0.25">
      <c r="A9" s="29"/>
      <c r="B9" s="61"/>
      <c r="C9" s="3"/>
      <c r="D9" s="3"/>
      <c r="E9" s="93">
        <v>5.5</v>
      </c>
      <c r="F9" s="3"/>
      <c r="G9" s="3"/>
      <c r="H9" s="3"/>
      <c r="I9" s="3"/>
    </row>
    <row r="10" spans="1:9" x14ac:dyDescent="0.25">
      <c r="A10" s="29"/>
      <c r="B10" s="61"/>
      <c r="C10" s="3"/>
      <c r="D10" s="93">
        <v>3.75</v>
      </c>
      <c r="E10" s="3"/>
      <c r="F10" s="3"/>
      <c r="G10" s="3"/>
      <c r="H10" s="3"/>
      <c r="I10" s="3"/>
    </row>
    <row r="11" spans="1:9" x14ac:dyDescent="0.25">
      <c r="A11" s="32"/>
      <c r="B11" s="45"/>
      <c r="C11" s="93">
        <v>2</v>
      </c>
      <c r="D11" s="3"/>
      <c r="E11" s="3"/>
      <c r="F11" s="3"/>
      <c r="G11" s="3"/>
      <c r="H11" s="3"/>
      <c r="I11" s="3"/>
    </row>
    <row r="12" spans="1:9" x14ac:dyDescent="0.25">
      <c r="A12" s="27">
        <v>15</v>
      </c>
      <c r="B12" s="59" t="s">
        <v>58</v>
      </c>
      <c r="C12" s="3"/>
      <c r="D12" s="3"/>
      <c r="E12" s="3"/>
      <c r="F12" s="3"/>
      <c r="G12" s="3"/>
      <c r="H12" s="3"/>
      <c r="I12" s="3"/>
    </row>
    <row r="13" spans="1:9" x14ac:dyDescent="0.25">
      <c r="A13" s="34"/>
      <c r="B13" s="46"/>
      <c r="C13" s="3"/>
      <c r="D13" s="3"/>
      <c r="E13" s="3"/>
      <c r="F13" s="23"/>
      <c r="G13" s="3"/>
      <c r="H13" s="3"/>
      <c r="I13" s="3"/>
    </row>
    <row r="14" spans="1:9" x14ac:dyDescent="0.25">
      <c r="B14" s="2" t="s">
        <v>12</v>
      </c>
      <c r="C14">
        <f t="shared" ref="C14:I14" si="0">SUM(C6:C13)</f>
        <v>4</v>
      </c>
      <c r="D14">
        <f t="shared" si="0"/>
        <v>7.5</v>
      </c>
      <c r="E14">
        <f t="shared" si="0"/>
        <v>5.5</v>
      </c>
      <c r="F14">
        <f t="shared" si="0"/>
        <v>2.08</v>
      </c>
      <c r="G14">
        <f t="shared" si="0"/>
        <v>0</v>
      </c>
      <c r="H14">
        <f t="shared" si="0"/>
        <v>0</v>
      </c>
      <c r="I14">
        <f t="shared" si="0"/>
        <v>0</v>
      </c>
    </row>
    <row r="16" spans="1:9" x14ac:dyDescent="0.25">
      <c r="C16" s="3" t="s">
        <v>13</v>
      </c>
      <c r="D16" s="3" t="s">
        <v>14</v>
      </c>
      <c r="E16" s="3"/>
      <c r="F16" s="3" t="s">
        <v>15</v>
      </c>
    </row>
    <row r="17" spans="2:7" x14ac:dyDescent="0.25">
      <c r="B17" t="s">
        <v>16</v>
      </c>
      <c r="C17" s="3">
        <f>C14+D14+E14</f>
        <v>17</v>
      </c>
      <c r="D17" s="10">
        <f>KOPA!D31</f>
        <v>0</v>
      </c>
      <c r="E17" s="3"/>
      <c r="F17" s="10">
        <f>C17*D17</f>
        <v>0</v>
      </c>
    </row>
    <row r="18" spans="2:7" x14ac:dyDescent="0.25">
      <c r="B18" t="s">
        <v>17</v>
      </c>
      <c r="C18" s="3">
        <f>F14+G14+H14+I14</f>
        <v>2.08</v>
      </c>
      <c r="D18" s="10">
        <f>KOPA!E31</f>
        <v>0</v>
      </c>
      <c r="E18" s="3"/>
      <c r="F18" s="10">
        <f>C18*D18</f>
        <v>0</v>
      </c>
    </row>
    <row r="19" spans="2:7" x14ac:dyDescent="0.25">
      <c r="B19" s="4" t="s">
        <v>18</v>
      </c>
      <c r="F19" s="11">
        <f>SUM(F17:F18)</f>
        <v>0</v>
      </c>
      <c r="G19" t="s">
        <v>19</v>
      </c>
    </row>
    <row r="21" spans="2:7" x14ac:dyDescent="0.25">
      <c r="B21" s="3" t="s">
        <v>179</v>
      </c>
      <c r="C21" s="92" t="s">
        <v>180</v>
      </c>
      <c r="D21" s="19" t="s">
        <v>181</v>
      </c>
      <c r="E21" s="93" t="s">
        <v>182</v>
      </c>
    </row>
  </sheetData>
  <mergeCells count="1">
    <mergeCell ref="C3: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pane ySplit="5" topLeftCell="A39" activePane="bottomLeft" state="frozen"/>
      <selection pane="bottomLeft" activeCell="P56" sqref="P56"/>
    </sheetView>
  </sheetViews>
  <sheetFormatPr defaultRowHeight="15" x14ac:dyDescent="0.25"/>
  <cols>
    <col min="1" max="1" width="3.42578125" customWidth="1"/>
    <col min="2" max="2" width="29.5703125" customWidth="1"/>
    <col min="3" max="3" width="9.7109375" customWidth="1"/>
  </cols>
  <sheetData>
    <row r="1" spans="1:9" ht="15.75" x14ac:dyDescent="0.25">
      <c r="B1" s="1" t="s">
        <v>164</v>
      </c>
    </row>
    <row r="2" spans="1:9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56</v>
      </c>
      <c r="G2" s="12" t="s">
        <v>47</v>
      </c>
      <c r="H2" s="15" t="s">
        <v>55</v>
      </c>
      <c r="I2" s="14" t="s">
        <v>24</v>
      </c>
    </row>
    <row r="3" spans="1:9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</row>
    <row r="4" spans="1:9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929</v>
      </c>
      <c r="H4" s="3">
        <v>926</v>
      </c>
      <c r="I4" s="3">
        <v>931</v>
      </c>
    </row>
    <row r="5" spans="1:9" x14ac:dyDescent="0.25">
      <c r="A5" s="32"/>
      <c r="B5" s="40"/>
      <c r="C5" s="3"/>
      <c r="D5" s="3"/>
      <c r="E5" s="3"/>
      <c r="F5" s="3"/>
      <c r="G5" s="3"/>
      <c r="H5" s="3"/>
      <c r="I5" s="3"/>
    </row>
    <row r="6" spans="1:9" x14ac:dyDescent="0.25">
      <c r="A6" s="27">
        <v>1</v>
      </c>
      <c r="B6" s="28" t="s">
        <v>20</v>
      </c>
      <c r="C6" s="93">
        <v>2.2999999999999998</v>
      </c>
      <c r="D6" s="3"/>
      <c r="E6" s="3"/>
      <c r="F6" s="3"/>
      <c r="G6" s="3"/>
      <c r="H6" s="3"/>
      <c r="I6" s="3"/>
    </row>
    <row r="7" spans="1:9" x14ac:dyDescent="0.25">
      <c r="A7" s="29"/>
      <c r="B7" s="61"/>
      <c r="C7" s="3"/>
      <c r="D7" s="93">
        <v>6.18</v>
      </c>
      <c r="E7" s="3"/>
      <c r="F7" s="3"/>
      <c r="G7" s="3"/>
      <c r="H7" s="3"/>
      <c r="I7" s="3"/>
    </row>
    <row r="8" spans="1:9" x14ac:dyDescent="0.25">
      <c r="A8" s="32"/>
      <c r="B8" s="44"/>
      <c r="C8" s="93">
        <v>2.9</v>
      </c>
      <c r="D8" s="3"/>
      <c r="E8" s="3"/>
      <c r="F8" s="3"/>
      <c r="G8" s="3"/>
      <c r="H8" s="3"/>
      <c r="I8" s="3"/>
    </row>
    <row r="9" spans="1:9" x14ac:dyDescent="0.25">
      <c r="A9" s="27">
        <v>2</v>
      </c>
      <c r="B9" s="59" t="s">
        <v>21</v>
      </c>
      <c r="C9" s="3"/>
      <c r="D9" s="3"/>
      <c r="E9" s="3"/>
      <c r="F9" s="3"/>
      <c r="G9" s="3"/>
      <c r="H9" s="3"/>
      <c r="I9" s="3"/>
    </row>
    <row r="10" spans="1:9" x14ac:dyDescent="0.25">
      <c r="A10" s="29"/>
      <c r="B10" s="43" t="s">
        <v>2</v>
      </c>
      <c r="C10" s="93">
        <v>1</v>
      </c>
      <c r="D10" s="3"/>
      <c r="E10" s="3"/>
      <c r="F10" s="93">
        <v>1.6</v>
      </c>
      <c r="G10" s="3"/>
      <c r="H10" s="3"/>
      <c r="I10" s="3"/>
    </row>
    <row r="11" spans="1:9" x14ac:dyDescent="0.25">
      <c r="A11" s="29"/>
      <c r="B11" s="43" t="s">
        <v>3</v>
      </c>
      <c r="C11" s="93">
        <v>1</v>
      </c>
      <c r="D11" s="3"/>
      <c r="E11" s="3"/>
      <c r="F11" s="93">
        <v>1.6</v>
      </c>
      <c r="G11" s="3"/>
      <c r="H11" s="3"/>
      <c r="I11" s="3"/>
    </row>
    <row r="12" spans="1:9" x14ac:dyDescent="0.25">
      <c r="A12" s="32"/>
      <c r="B12" s="44" t="s">
        <v>22</v>
      </c>
      <c r="C12" s="3"/>
      <c r="D12" s="3"/>
      <c r="E12" s="3"/>
      <c r="F12" s="3"/>
      <c r="G12" s="3"/>
      <c r="H12" s="3"/>
      <c r="I12" s="93">
        <v>9.6</v>
      </c>
    </row>
    <row r="13" spans="1:9" x14ac:dyDescent="0.25">
      <c r="A13" s="27">
        <v>3</v>
      </c>
      <c r="B13" s="28" t="s">
        <v>20</v>
      </c>
      <c r="C13" s="93">
        <v>2.9</v>
      </c>
      <c r="D13" s="3"/>
      <c r="E13" s="3"/>
      <c r="F13" s="3"/>
      <c r="G13" s="3"/>
      <c r="H13" s="3"/>
      <c r="I13" s="3"/>
    </row>
    <row r="14" spans="1:9" x14ac:dyDescent="0.25">
      <c r="A14" s="29"/>
      <c r="B14" s="43"/>
      <c r="C14" s="3"/>
      <c r="D14" s="99">
        <v>7.8</v>
      </c>
      <c r="E14" s="3"/>
      <c r="F14" s="3"/>
      <c r="G14" s="3"/>
      <c r="H14" s="3"/>
      <c r="I14" s="3"/>
    </row>
    <row r="15" spans="1:9" x14ac:dyDescent="0.25">
      <c r="A15" s="32"/>
      <c r="B15" s="44"/>
      <c r="C15" s="93">
        <v>2.6</v>
      </c>
      <c r="D15" s="3"/>
      <c r="E15" s="3"/>
      <c r="F15" s="3"/>
      <c r="G15" s="3"/>
      <c r="H15" s="3"/>
      <c r="I15" s="3"/>
    </row>
    <row r="16" spans="1:9" x14ac:dyDescent="0.25">
      <c r="A16" s="27">
        <v>4</v>
      </c>
      <c r="B16" s="28" t="s">
        <v>23</v>
      </c>
      <c r="C16" s="3"/>
      <c r="D16" s="3"/>
      <c r="E16" s="3"/>
      <c r="F16" s="3"/>
      <c r="G16" s="3"/>
      <c r="H16" s="3"/>
      <c r="I16" s="3"/>
    </row>
    <row r="17" spans="1:9" x14ac:dyDescent="0.25">
      <c r="A17" s="29"/>
      <c r="B17" s="43" t="s">
        <v>4</v>
      </c>
      <c r="C17" s="93">
        <v>1</v>
      </c>
      <c r="D17" s="3"/>
      <c r="E17" s="3"/>
      <c r="F17" s="93">
        <v>2.4</v>
      </c>
      <c r="G17" s="3"/>
      <c r="H17" s="3"/>
      <c r="I17" s="3"/>
    </row>
    <row r="18" spans="1:9" x14ac:dyDescent="0.25">
      <c r="A18" s="32"/>
      <c r="B18" s="44" t="s">
        <v>5</v>
      </c>
      <c r="C18" s="93">
        <v>1</v>
      </c>
      <c r="D18" s="3"/>
      <c r="E18" s="3"/>
      <c r="F18" s="93">
        <v>1.44</v>
      </c>
      <c r="G18" s="3"/>
      <c r="H18" s="3"/>
      <c r="I18" s="3"/>
    </row>
    <row r="19" spans="1:9" x14ac:dyDescent="0.25">
      <c r="A19" s="27">
        <v>5</v>
      </c>
      <c r="B19" s="28" t="s">
        <v>20</v>
      </c>
      <c r="C19" s="19">
        <v>1.9</v>
      </c>
      <c r="D19" s="3"/>
      <c r="E19" s="3"/>
      <c r="F19" s="3"/>
      <c r="G19" s="3"/>
      <c r="H19" s="3"/>
      <c r="I19" s="3"/>
    </row>
    <row r="20" spans="1:9" x14ac:dyDescent="0.25">
      <c r="A20" s="29"/>
      <c r="B20" s="61"/>
      <c r="C20" s="3"/>
      <c r="D20" s="19">
        <v>4.2</v>
      </c>
      <c r="E20" s="3"/>
      <c r="F20" s="3"/>
      <c r="G20" s="3"/>
      <c r="H20" s="3"/>
      <c r="I20" s="3"/>
    </row>
    <row r="21" spans="1:9" x14ac:dyDescent="0.25">
      <c r="A21" s="32"/>
      <c r="B21" s="44"/>
      <c r="C21" s="19">
        <v>4.0999999999999996</v>
      </c>
      <c r="D21" s="3"/>
      <c r="E21" s="3"/>
      <c r="F21" s="3"/>
      <c r="G21" s="3"/>
      <c r="H21" s="3"/>
      <c r="I21" s="3"/>
    </row>
    <row r="22" spans="1:9" x14ac:dyDescent="0.25">
      <c r="A22" s="34">
        <v>6</v>
      </c>
      <c r="B22" s="42" t="s">
        <v>24</v>
      </c>
      <c r="C22" s="3"/>
      <c r="D22" s="3"/>
      <c r="E22" s="3"/>
      <c r="F22" s="3"/>
      <c r="G22" s="3"/>
      <c r="H22" s="3"/>
      <c r="I22" s="93">
        <v>9.6</v>
      </c>
    </row>
    <row r="23" spans="1:9" x14ac:dyDescent="0.25">
      <c r="A23" s="34">
        <v>7</v>
      </c>
      <c r="B23" s="42" t="s">
        <v>25</v>
      </c>
      <c r="C23" s="19">
        <v>1.4</v>
      </c>
      <c r="D23" s="3"/>
      <c r="E23" s="3"/>
      <c r="F23" s="3"/>
      <c r="G23" s="3"/>
      <c r="H23" s="19">
        <v>1.6</v>
      </c>
      <c r="I23" s="3"/>
    </row>
    <row r="24" spans="1:9" x14ac:dyDescent="0.25">
      <c r="A24" s="27">
        <v>8</v>
      </c>
      <c r="B24" s="28" t="s">
        <v>20</v>
      </c>
      <c r="C24" s="93">
        <v>1.6</v>
      </c>
      <c r="D24" s="3"/>
      <c r="E24" s="3"/>
      <c r="F24" s="3"/>
      <c r="G24" s="3"/>
      <c r="H24" s="3"/>
      <c r="I24" s="3"/>
    </row>
    <row r="25" spans="1:9" x14ac:dyDescent="0.25">
      <c r="A25" s="29"/>
      <c r="B25" s="61"/>
      <c r="C25" s="93">
        <v>1.3</v>
      </c>
      <c r="D25" s="3"/>
      <c r="E25" s="3"/>
      <c r="F25" s="3"/>
      <c r="G25" s="3"/>
      <c r="H25" s="3"/>
      <c r="I25" s="3"/>
    </row>
    <row r="26" spans="1:9" x14ac:dyDescent="0.25">
      <c r="A26" s="29"/>
      <c r="B26" s="61"/>
      <c r="C26" s="93">
        <v>1.1000000000000001</v>
      </c>
      <c r="D26" s="3"/>
      <c r="E26" s="3"/>
      <c r="F26" s="3"/>
      <c r="G26" s="3"/>
      <c r="H26" s="3"/>
      <c r="I26" s="3"/>
    </row>
    <row r="27" spans="1:9" x14ac:dyDescent="0.25">
      <c r="A27" s="29"/>
      <c r="B27" s="61"/>
      <c r="C27" s="93">
        <v>2.1</v>
      </c>
      <c r="D27" s="3"/>
      <c r="E27" s="3"/>
      <c r="F27" s="3"/>
      <c r="G27" s="3"/>
      <c r="H27" s="3"/>
      <c r="I27" s="3"/>
    </row>
    <row r="28" spans="1:9" x14ac:dyDescent="0.25">
      <c r="A28" s="29"/>
      <c r="B28" s="43"/>
      <c r="C28" s="3"/>
      <c r="D28" s="93">
        <v>5.4</v>
      </c>
      <c r="E28" s="3"/>
      <c r="F28" s="3"/>
      <c r="G28" s="3"/>
      <c r="H28" s="3"/>
      <c r="I28" s="3"/>
    </row>
    <row r="29" spans="1:9" x14ac:dyDescent="0.25">
      <c r="A29" s="32"/>
      <c r="B29" s="44"/>
      <c r="C29" s="93">
        <v>1.8</v>
      </c>
      <c r="D29" s="3"/>
      <c r="E29" s="3"/>
      <c r="F29" s="3"/>
      <c r="G29" s="3"/>
      <c r="H29" s="3"/>
      <c r="I29" s="3"/>
    </row>
    <row r="30" spans="1:9" x14ac:dyDescent="0.25">
      <c r="A30" s="27">
        <v>9</v>
      </c>
      <c r="B30" s="28" t="s">
        <v>26</v>
      </c>
      <c r="C30" s="3"/>
      <c r="D30" s="3"/>
      <c r="E30" s="3"/>
      <c r="F30" s="3"/>
      <c r="G30" s="3"/>
      <c r="H30" s="3"/>
      <c r="I30" s="3"/>
    </row>
    <row r="31" spans="1:9" x14ac:dyDescent="0.25">
      <c r="A31" s="29"/>
      <c r="B31" s="43" t="s">
        <v>27</v>
      </c>
      <c r="C31" s="3"/>
      <c r="D31" s="3"/>
      <c r="E31" s="3"/>
      <c r="F31" s="3"/>
      <c r="G31" s="93">
        <v>1.4</v>
      </c>
      <c r="H31" s="3"/>
      <c r="I31" s="93">
        <v>8.4</v>
      </c>
    </row>
    <row r="32" spans="1:9" x14ac:dyDescent="0.25">
      <c r="A32" s="29"/>
      <c r="B32" s="43" t="s">
        <v>28</v>
      </c>
      <c r="C32" s="93">
        <v>1</v>
      </c>
      <c r="D32" s="3"/>
      <c r="E32" s="3"/>
      <c r="F32" s="3"/>
      <c r="G32" s="3"/>
      <c r="H32" s="3"/>
      <c r="I32" s="93">
        <v>10.8</v>
      </c>
    </row>
    <row r="33" spans="1:9" x14ac:dyDescent="0.25">
      <c r="A33" s="32"/>
      <c r="B33" s="44" t="s">
        <v>22</v>
      </c>
      <c r="C33" s="3"/>
      <c r="D33" s="3"/>
      <c r="E33" s="3"/>
      <c r="F33" s="3"/>
      <c r="G33" s="93">
        <v>3.2</v>
      </c>
      <c r="H33" s="3"/>
      <c r="I33" s="93">
        <v>21.6</v>
      </c>
    </row>
    <row r="34" spans="1:9" x14ac:dyDescent="0.25">
      <c r="A34" s="27">
        <v>10</v>
      </c>
      <c r="B34" s="28" t="s">
        <v>20</v>
      </c>
      <c r="C34" s="93">
        <v>1.5</v>
      </c>
      <c r="D34" s="3"/>
      <c r="E34" s="3"/>
      <c r="F34" s="3"/>
      <c r="G34" s="3"/>
      <c r="H34" s="3"/>
      <c r="I34" s="3"/>
    </row>
    <row r="35" spans="1:9" x14ac:dyDescent="0.25">
      <c r="A35" s="32"/>
      <c r="B35" s="45"/>
      <c r="C35" s="93">
        <v>5</v>
      </c>
      <c r="D35" s="3"/>
      <c r="E35" s="3"/>
      <c r="F35" s="3"/>
      <c r="G35" s="3"/>
      <c r="H35" s="3"/>
      <c r="I35" s="3"/>
    </row>
    <row r="36" spans="1:9" x14ac:dyDescent="0.25">
      <c r="A36" s="27">
        <v>11</v>
      </c>
      <c r="B36" s="59" t="s">
        <v>29</v>
      </c>
      <c r="C36" s="3"/>
      <c r="D36" s="3"/>
      <c r="E36" s="3"/>
      <c r="F36" s="3"/>
      <c r="G36" s="3"/>
      <c r="H36" s="3"/>
      <c r="I36" s="3"/>
    </row>
    <row r="37" spans="1:9" x14ac:dyDescent="0.25">
      <c r="A37" s="29"/>
      <c r="B37" s="43" t="s">
        <v>30</v>
      </c>
      <c r="C37" s="93">
        <v>2</v>
      </c>
      <c r="D37" s="3"/>
      <c r="E37" s="3"/>
      <c r="F37" s="3"/>
      <c r="G37" s="93">
        <v>3.6</v>
      </c>
      <c r="H37" s="3"/>
      <c r="I37" s="93">
        <v>10.8</v>
      </c>
    </row>
    <row r="38" spans="1:9" x14ac:dyDescent="0.25">
      <c r="A38" s="29"/>
      <c r="B38" s="43" t="s">
        <v>31</v>
      </c>
      <c r="C38" s="93">
        <v>1</v>
      </c>
      <c r="D38" s="3"/>
      <c r="E38" s="3"/>
      <c r="F38" s="3"/>
      <c r="G38" s="93">
        <v>2</v>
      </c>
      <c r="H38" s="3"/>
      <c r="I38" s="93">
        <v>12</v>
      </c>
    </row>
    <row r="39" spans="1:9" x14ac:dyDescent="0.25">
      <c r="A39" s="32"/>
      <c r="B39" s="44" t="s">
        <v>22</v>
      </c>
      <c r="C39" s="3"/>
      <c r="D39" s="3"/>
      <c r="E39" s="3"/>
      <c r="F39" s="3"/>
      <c r="G39" s="93">
        <v>3.2</v>
      </c>
      <c r="H39" s="3"/>
      <c r="I39" s="93">
        <v>20.399999999999999</v>
      </c>
    </row>
    <row r="40" spans="1:9" x14ac:dyDescent="0.25">
      <c r="A40" s="27">
        <v>12</v>
      </c>
      <c r="B40" s="28" t="s">
        <v>20</v>
      </c>
      <c r="C40" s="93">
        <v>2.2999999999999998</v>
      </c>
      <c r="D40" s="3"/>
      <c r="E40" s="3"/>
      <c r="F40" s="3"/>
      <c r="G40" s="3"/>
      <c r="H40" s="3"/>
      <c r="I40" s="3"/>
    </row>
    <row r="41" spans="1:9" x14ac:dyDescent="0.25">
      <c r="A41" s="29"/>
      <c r="B41" s="61"/>
      <c r="C41" s="3"/>
      <c r="D41" s="93">
        <v>6.6</v>
      </c>
      <c r="E41" s="3"/>
      <c r="F41" s="3"/>
      <c r="G41" s="3"/>
      <c r="H41" s="3"/>
      <c r="I41" s="3"/>
    </row>
    <row r="42" spans="1:9" x14ac:dyDescent="0.25">
      <c r="A42" s="32"/>
      <c r="B42" s="45"/>
      <c r="C42" s="93">
        <v>1.4</v>
      </c>
      <c r="D42" s="3"/>
      <c r="E42" s="3"/>
      <c r="F42" s="3"/>
      <c r="G42" s="3"/>
      <c r="H42" s="3"/>
      <c r="I42" s="3"/>
    </row>
    <row r="43" spans="1:9" x14ac:dyDescent="0.25">
      <c r="A43" s="34">
        <v>13</v>
      </c>
      <c r="B43" s="46" t="s">
        <v>32</v>
      </c>
      <c r="C43" s="3"/>
      <c r="D43" s="3"/>
      <c r="E43" s="3"/>
      <c r="F43" s="3"/>
      <c r="G43" s="3"/>
      <c r="H43" s="3"/>
      <c r="I43" s="3"/>
    </row>
    <row r="44" spans="1:9" x14ac:dyDescent="0.25">
      <c r="A44" s="27">
        <v>14</v>
      </c>
      <c r="B44" s="28" t="s">
        <v>20</v>
      </c>
      <c r="C44" s="93">
        <v>2.2999999999999998</v>
      </c>
      <c r="D44" s="3"/>
      <c r="E44" s="3"/>
      <c r="F44" s="3"/>
      <c r="G44" s="3"/>
      <c r="H44" s="3"/>
      <c r="I44" s="3"/>
    </row>
    <row r="45" spans="1:9" x14ac:dyDescent="0.25">
      <c r="A45" s="29"/>
      <c r="B45" s="31"/>
      <c r="C45" s="3"/>
      <c r="D45" s="93">
        <v>3.6</v>
      </c>
      <c r="E45" s="3"/>
      <c r="F45" s="3"/>
      <c r="G45" s="3"/>
      <c r="H45" s="3"/>
      <c r="I45" s="3"/>
    </row>
    <row r="46" spans="1:9" x14ac:dyDescent="0.25">
      <c r="A46" s="29"/>
      <c r="B46" s="61"/>
      <c r="C46" s="3"/>
      <c r="D46" s="3"/>
      <c r="E46" s="93">
        <v>1.8</v>
      </c>
      <c r="F46" s="3"/>
      <c r="G46" s="3"/>
      <c r="H46" s="3"/>
      <c r="I46" s="3"/>
    </row>
    <row r="47" spans="1:9" x14ac:dyDescent="0.25">
      <c r="A47" s="29"/>
      <c r="B47" s="61"/>
      <c r="C47" s="3"/>
      <c r="D47" s="93">
        <v>3.6</v>
      </c>
      <c r="E47" s="3"/>
      <c r="F47" s="3"/>
      <c r="G47" s="3"/>
      <c r="H47" s="3"/>
      <c r="I47" s="3"/>
    </row>
    <row r="48" spans="1:9" x14ac:dyDescent="0.25">
      <c r="A48" s="32"/>
      <c r="B48" s="45"/>
      <c r="C48" s="93">
        <v>2.2999999999999998</v>
      </c>
      <c r="D48" s="3"/>
      <c r="E48" s="3"/>
      <c r="F48" s="3"/>
      <c r="G48" s="3"/>
      <c r="H48" s="3"/>
      <c r="I48" s="3"/>
    </row>
    <row r="49" spans="1:9" x14ac:dyDescent="0.25">
      <c r="A49" s="27">
        <v>15</v>
      </c>
      <c r="B49" s="59" t="s">
        <v>33</v>
      </c>
      <c r="C49" s="3"/>
      <c r="D49" s="3"/>
      <c r="E49" s="3"/>
      <c r="F49" s="3"/>
      <c r="G49" s="3"/>
      <c r="H49" s="3"/>
      <c r="I49" s="3"/>
    </row>
    <row r="50" spans="1:9" x14ac:dyDescent="0.25">
      <c r="A50" s="32"/>
      <c r="B50" s="44" t="s">
        <v>34</v>
      </c>
      <c r="C50" s="93">
        <v>2</v>
      </c>
      <c r="D50" s="3"/>
      <c r="E50" s="3"/>
      <c r="F50" s="3"/>
      <c r="G50" s="3"/>
      <c r="H50" s="3"/>
      <c r="I50" s="3"/>
    </row>
    <row r="51" spans="1:9" x14ac:dyDescent="0.25">
      <c r="A51" s="34">
        <v>16</v>
      </c>
      <c r="B51" s="42" t="s">
        <v>20</v>
      </c>
      <c r="C51" s="93">
        <v>4.75</v>
      </c>
      <c r="D51" s="3"/>
      <c r="E51" s="3"/>
      <c r="F51" s="3"/>
      <c r="G51" s="3"/>
      <c r="H51" s="3"/>
      <c r="I51" s="3"/>
    </row>
    <row r="52" spans="1:9" x14ac:dyDescent="0.25">
      <c r="A52" s="27">
        <v>17</v>
      </c>
      <c r="B52" s="59" t="s">
        <v>11</v>
      </c>
      <c r="C52" s="53"/>
      <c r="D52" s="3"/>
      <c r="E52" s="3"/>
      <c r="F52" s="3"/>
      <c r="G52" s="3"/>
      <c r="H52" s="3"/>
      <c r="I52" s="3"/>
    </row>
    <row r="53" spans="1:9" x14ac:dyDescent="0.25">
      <c r="A53" s="27">
        <v>18</v>
      </c>
      <c r="B53" s="28" t="s">
        <v>20</v>
      </c>
      <c r="C53" s="55">
        <v>1.5</v>
      </c>
      <c r="D53" s="3"/>
      <c r="E53" s="3"/>
      <c r="F53" s="3"/>
      <c r="G53" s="3"/>
      <c r="H53" s="3"/>
      <c r="I53" s="3"/>
    </row>
    <row r="54" spans="1:9" x14ac:dyDescent="0.25">
      <c r="A54" s="29"/>
      <c r="B54" s="31"/>
      <c r="C54" s="102"/>
      <c r="D54" s="93">
        <v>3.6</v>
      </c>
      <c r="E54" s="3"/>
      <c r="F54" s="3"/>
      <c r="G54" s="3"/>
      <c r="H54" s="3"/>
      <c r="I54" s="3"/>
    </row>
    <row r="55" spans="1:9" x14ac:dyDescent="0.25">
      <c r="A55" s="29"/>
      <c r="B55" s="31"/>
      <c r="C55" s="102"/>
      <c r="D55" s="3"/>
      <c r="E55" s="93">
        <v>9.5</v>
      </c>
      <c r="F55" s="3"/>
      <c r="G55" s="3"/>
      <c r="H55" s="3"/>
      <c r="I55" s="3"/>
    </row>
    <row r="56" spans="1:9" x14ac:dyDescent="0.25">
      <c r="A56" s="29"/>
      <c r="B56" s="31"/>
      <c r="C56" s="102"/>
      <c r="D56" s="19">
        <v>3.6</v>
      </c>
      <c r="E56" s="3"/>
      <c r="F56" s="3"/>
      <c r="G56" s="3"/>
      <c r="H56" s="3"/>
      <c r="I56" s="3"/>
    </row>
    <row r="57" spans="1:9" x14ac:dyDescent="0.25">
      <c r="A57" s="32"/>
      <c r="B57" s="33"/>
      <c r="C57" s="55">
        <v>2</v>
      </c>
      <c r="D57" s="3"/>
      <c r="E57" s="3"/>
      <c r="F57" s="3"/>
      <c r="G57" s="3"/>
      <c r="H57" s="3"/>
      <c r="I57" s="3"/>
    </row>
    <row r="58" spans="1:9" x14ac:dyDescent="0.25">
      <c r="A58" s="32"/>
      <c r="B58" s="45" t="s">
        <v>97</v>
      </c>
      <c r="C58" s="53"/>
      <c r="D58" s="3"/>
      <c r="E58" s="53"/>
      <c r="F58" s="93">
        <v>1.44</v>
      </c>
      <c r="G58" s="3"/>
      <c r="H58" s="3"/>
      <c r="I58" s="3"/>
    </row>
    <row r="59" spans="1:9" x14ac:dyDescent="0.25">
      <c r="A59" s="34"/>
      <c r="B59" s="46"/>
      <c r="C59" s="3"/>
      <c r="D59" s="3"/>
      <c r="E59" s="3"/>
      <c r="F59" s="23"/>
      <c r="G59" s="3"/>
      <c r="H59" s="3"/>
      <c r="I59" s="3"/>
    </row>
    <row r="60" spans="1:9" x14ac:dyDescent="0.25">
      <c r="B60" s="2" t="s">
        <v>12</v>
      </c>
      <c r="C60">
        <f t="shared" ref="C60:I60" si="0">SUM(C6:C59)</f>
        <v>59.04999999999999</v>
      </c>
      <c r="D60">
        <f t="shared" si="0"/>
        <v>44.580000000000005</v>
      </c>
      <c r="E60">
        <f t="shared" si="0"/>
        <v>11.3</v>
      </c>
      <c r="F60">
        <f t="shared" si="0"/>
        <v>8.4799999999999986</v>
      </c>
      <c r="G60">
        <f t="shared" si="0"/>
        <v>13.399999999999999</v>
      </c>
      <c r="H60">
        <f t="shared" si="0"/>
        <v>1.6</v>
      </c>
      <c r="I60">
        <f t="shared" si="0"/>
        <v>103.20000000000002</v>
      </c>
    </row>
    <row r="62" spans="1:9" x14ac:dyDescent="0.25">
      <c r="C62" s="3" t="s">
        <v>13</v>
      </c>
      <c r="D62" s="3" t="s">
        <v>14</v>
      </c>
      <c r="E62" s="3"/>
      <c r="F62" s="3" t="s">
        <v>15</v>
      </c>
    </row>
    <row r="63" spans="1:9" x14ac:dyDescent="0.25">
      <c r="B63" t="s">
        <v>16</v>
      </c>
      <c r="C63" s="3">
        <f>C60+D60+E60</f>
        <v>114.92999999999999</v>
      </c>
      <c r="D63" s="10">
        <f>KOPA!D31</f>
        <v>0</v>
      </c>
      <c r="E63" s="3"/>
      <c r="F63" s="10">
        <f>C63*D63</f>
        <v>0</v>
      </c>
    </row>
    <row r="64" spans="1:9" x14ac:dyDescent="0.25">
      <c r="B64" t="s">
        <v>17</v>
      </c>
      <c r="C64" s="3">
        <f>F60+G60+H60+I60</f>
        <v>126.68</v>
      </c>
      <c r="D64" s="10">
        <f>KOPA!E31</f>
        <v>0</v>
      </c>
      <c r="E64" s="3"/>
      <c r="F64" s="10">
        <f>C64*D64</f>
        <v>0</v>
      </c>
    </row>
    <row r="65" spans="2:7" x14ac:dyDescent="0.25">
      <c r="B65" s="4" t="s">
        <v>18</v>
      </c>
      <c r="F65" s="11">
        <f>SUM(F63:F64)</f>
        <v>0</v>
      </c>
      <c r="G65" t="s">
        <v>19</v>
      </c>
    </row>
    <row r="67" spans="2:7" x14ac:dyDescent="0.25">
      <c r="B67" s="3" t="s">
        <v>179</v>
      </c>
      <c r="C67" s="92" t="s">
        <v>180</v>
      </c>
      <c r="D67" s="19" t="s">
        <v>181</v>
      </c>
      <c r="E67" s="93" t="s">
        <v>182</v>
      </c>
    </row>
  </sheetData>
  <mergeCells count="1">
    <mergeCell ref="C3:I3"/>
  </mergeCells>
  <pageMargins left="0.7" right="0.7" top="0.75" bottom="0.75" header="0.3" footer="0.3"/>
  <pageSetup paperSize="9" scale="73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N29" sqref="N29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165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12" t="s">
        <v>49</v>
      </c>
      <c r="I2" s="12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35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2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43"/>
      <c r="C8" s="3"/>
      <c r="D8" s="92">
        <v>9</v>
      </c>
      <c r="E8" s="3"/>
      <c r="F8" s="3"/>
      <c r="G8" s="3"/>
      <c r="H8" s="3"/>
      <c r="I8" s="3"/>
      <c r="J8" s="3"/>
      <c r="K8" s="3"/>
    </row>
    <row r="9" spans="1:11" x14ac:dyDescent="0.25">
      <c r="A9" s="32"/>
      <c r="B9" s="45"/>
      <c r="C9" s="93">
        <v>2.2000000000000002</v>
      </c>
      <c r="D9" s="3"/>
      <c r="E9" s="3"/>
      <c r="F9" s="3"/>
      <c r="G9" s="3"/>
      <c r="H9" s="3"/>
      <c r="I9" s="3"/>
      <c r="J9" s="3"/>
      <c r="K9" s="3"/>
    </row>
    <row r="10" spans="1:11" x14ac:dyDescent="0.25">
      <c r="A10" s="27">
        <v>3</v>
      </c>
      <c r="B10" s="28" t="s">
        <v>36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2"/>
      <c r="B11" s="44" t="s">
        <v>37</v>
      </c>
      <c r="C11" s="3"/>
      <c r="D11" s="3"/>
      <c r="E11" s="3"/>
      <c r="F11" s="93">
        <v>1.92</v>
      </c>
      <c r="G11" s="3"/>
      <c r="H11" s="3"/>
      <c r="I11" s="3"/>
      <c r="J11" s="3"/>
      <c r="K11" s="3"/>
    </row>
    <row r="12" spans="1:11" x14ac:dyDescent="0.25">
      <c r="A12" s="27">
        <v>4</v>
      </c>
      <c r="B12" s="28" t="s">
        <v>20</v>
      </c>
      <c r="C12" s="93">
        <v>2</v>
      </c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2"/>
      <c r="B13" s="33"/>
      <c r="C13" s="3"/>
      <c r="D13" s="96">
        <v>10.26</v>
      </c>
      <c r="E13" s="3"/>
      <c r="F13" s="3"/>
      <c r="G13" s="3"/>
      <c r="H13" s="3"/>
      <c r="I13" s="3"/>
      <c r="J13" s="3"/>
      <c r="K13" s="3"/>
    </row>
    <row r="14" spans="1:11" x14ac:dyDescent="0.25">
      <c r="A14" s="34">
        <v>5</v>
      </c>
      <c r="B14" s="42" t="s">
        <v>38</v>
      </c>
      <c r="C14" s="3"/>
      <c r="D14" s="3"/>
      <c r="E14" s="3"/>
      <c r="F14" s="3"/>
      <c r="G14" s="92">
        <v>6</v>
      </c>
      <c r="H14" s="3"/>
      <c r="I14" s="3"/>
      <c r="J14" s="3"/>
      <c r="K14" s="3"/>
    </row>
    <row r="15" spans="1:11" x14ac:dyDescent="0.25">
      <c r="A15" s="34">
        <v>6</v>
      </c>
      <c r="B15" s="42" t="s">
        <v>20</v>
      </c>
      <c r="C15" s="3"/>
      <c r="D15" s="92">
        <v>5.4</v>
      </c>
      <c r="E15" s="3"/>
      <c r="F15" s="3"/>
      <c r="G15" s="3"/>
      <c r="H15" s="3"/>
      <c r="I15" s="3"/>
      <c r="J15" s="3"/>
      <c r="K15" s="3"/>
    </row>
    <row r="16" spans="1:11" x14ac:dyDescent="0.25">
      <c r="A16" s="34">
        <v>7</v>
      </c>
      <c r="B16" s="42" t="s">
        <v>38</v>
      </c>
      <c r="C16" s="3"/>
      <c r="D16" s="3"/>
      <c r="E16" s="3"/>
      <c r="F16" s="3"/>
      <c r="G16" s="92">
        <v>6</v>
      </c>
      <c r="H16" s="3"/>
      <c r="I16" s="3"/>
      <c r="J16" s="3"/>
      <c r="K16" s="3"/>
    </row>
    <row r="17" spans="1:11" x14ac:dyDescent="0.25">
      <c r="A17" s="27">
        <v>8</v>
      </c>
      <c r="B17" s="28" t="s">
        <v>20</v>
      </c>
      <c r="C17" s="3"/>
      <c r="D17" s="92">
        <v>1.8</v>
      </c>
      <c r="E17" s="3"/>
      <c r="F17" s="3"/>
      <c r="G17" s="3"/>
      <c r="H17" s="3"/>
      <c r="I17" s="3"/>
      <c r="J17" s="3"/>
      <c r="K17" s="3"/>
    </row>
    <row r="18" spans="1:11" x14ac:dyDescent="0.25">
      <c r="A18" s="32"/>
      <c r="B18" s="44"/>
      <c r="C18" s="93">
        <v>2.0499999999999998</v>
      </c>
      <c r="D18" s="3"/>
      <c r="E18" s="3"/>
      <c r="F18" s="3"/>
      <c r="G18" s="3"/>
      <c r="H18" s="92">
        <v>2.27</v>
      </c>
      <c r="I18" s="3"/>
      <c r="J18" s="3"/>
      <c r="K18" s="3"/>
    </row>
    <row r="19" spans="1:11" x14ac:dyDescent="0.25">
      <c r="A19" s="27">
        <v>9</v>
      </c>
      <c r="B19" s="28" t="s">
        <v>39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2"/>
      <c r="B20" s="62" t="s">
        <v>40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7">
        <v>10</v>
      </c>
      <c r="B21" s="28" t="s">
        <v>20</v>
      </c>
      <c r="C21" s="93">
        <v>2</v>
      </c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9"/>
      <c r="B22" s="31"/>
      <c r="C22" s="3"/>
      <c r="D22" s="93">
        <v>7.2</v>
      </c>
      <c r="E22" s="3"/>
      <c r="F22" s="3"/>
      <c r="G22" s="3"/>
      <c r="H22" s="3"/>
      <c r="I22" s="3"/>
      <c r="J22" s="3"/>
      <c r="K22" s="3"/>
    </row>
    <row r="23" spans="1:11" x14ac:dyDescent="0.25">
      <c r="A23" s="32"/>
      <c r="B23" s="33"/>
      <c r="C23" s="93">
        <v>2</v>
      </c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7">
        <v>11</v>
      </c>
      <c r="B24" s="28" t="s">
        <v>41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2"/>
      <c r="B25" s="44" t="s">
        <v>42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27">
        <v>12</v>
      </c>
      <c r="B26" s="28" t="s">
        <v>20</v>
      </c>
      <c r="C26" s="93">
        <v>2</v>
      </c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29"/>
      <c r="B27" s="61"/>
      <c r="C27" s="3"/>
      <c r="D27" s="93">
        <v>4.8</v>
      </c>
      <c r="E27" s="3"/>
      <c r="F27" s="3"/>
      <c r="G27" s="3"/>
      <c r="H27" s="3"/>
      <c r="I27" s="3"/>
      <c r="J27" s="3"/>
      <c r="K27" s="3"/>
    </row>
    <row r="28" spans="1:11" x14ac:dyDescent="0.25">
      <c r="A28" s="32"/>
      <c r="B28" s="44"/>
      <c r="C28" s="93">
        <v>2</v>
      </c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27">
        <v>13</v>
      </c>
      <c r="B29" s="28" t="s">
        <v>43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2"/>
      <c r="B30" s="33" t="s">
        <v>44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B31" s="6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B32" s="6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25">
      <c r="B33" s="6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25">
      <c r="B35" s="5"/>
      <c r="C35" s="3"/>
      <c r="D35" s="3"/>
      <c r="E35" s="3"/>
      <c r="F35" s="3"/>
      <c r="G35" s="3"/>
      <c r="H35" s="3"/>
      <c r="I35" s="3"/>
      <c r="J35" s="3"/>
      <c r="K35" s="3"/>
    </row>
    <row r="36" spans="2:11" x14ac:dyDescent="0.25">
      <c r="B36" s="2" t="s">
        <v>12</v>
      </c>
      <c r="C36">
        <f>SUM(C6:C35)</f>
        <v>16.25</v>
      </c>
      <c r="D36">
        <f>SUM(D6:D35)</f>
        <v>38.459999999999994</v>
      </c>
      <c r="E36">
        <f>SUM(E6:E35)</f>
        <v>0</v>
      </c>
      <c r="F36">
        <f>SUM(F6:F35)</f>
        <v>1.92</v>
      </c>
      <c r="G36">
        <f t="shared" ref="G36:I36" si="0">SUM(G6:G35)</f>
        <v>12</v>
      </c>
      <c r="H36">
        <f t="shared" si="0"/>
        <v>2.27</v>
      </c>
      <c r="I36">
        <f t="shared" si="0"/>
        <v>0</v>
      </c>
      <c r="J36">
        <f>SUM(J6:J35)</f>
        <v>0</v>
      </c>
      <c r="K36">
        <f>SUM(K6:K35)</f>
        <v>0</v>
      </c>
    </row>
    <row r="38" spans="2:11" x14ac:dyDescent="0.25">
      <c r="C38" s="3" t="s">
        <v>13</v>
      </c>
      <c r="D38" s="3" t="s">
        <v>14</v>
      </c>
      <c r="E38" s="3"/>
      <c r="F38" s="3" t="s">
        <v>15</v>
      </c>
      <c r="G38" s="8"/>
      <c r="H38" s="8"/>
    </row>
    <row r="39" spans="2:11" x14ac:dyDescent="0.25">
      <c r="B39" t="s">
        <v>16</v>
      </c>
      <c r="C39" s="3">
        <f>C36+D36+E36</f>
        <v>54.709999999999994</v>
      </c>
      <c r="D39" s="10">
        <f>KOPA!D31</f>
        <v>0</v>
      </c>
      <c r="E39" s="3"/>
      <c r="F39" s="10">
        <f>C39*D39</f>
        <v>0</v>
      </c>
      <c r="G39" s="8"/>
      <c r="H39" s="8"/>
    </row>
    <row r="40" spans="2:11" x14ac:dyDescent="0.25">
      <c r="B40" t="s">
        <v>17</v>
      </c>
      <c r="C40" s="3">
        <f>SUM(F36:K36)</f>
        <v>16.190000000000001</v>
      </c>
      <c r="D40" s="10">
        <f>KOPA!E31</f>
        <v>0</v>
      </c>
      <c r="E40" s="3"/>
      <c r="F40" s="10">
        <f>C40*D40</f>
        <v>0</v>
      </c>
      <c r="G40" s="8"/>
      <c r="H40" s="8"/>
    </row>
    <row r="41" spans="2:11" x14ac:dyDescent="0.25">
      <c r="B41" s="4" t="s">
        <v>18</v>
      </c>
      <c r="F41" s="11">
        <f>SUM(F39:F40)</f>
        <v>0</v>
      </c>
      <c r="G41" t="s">
        <v>19</v>
      </c>
    </row>
    <row r="43" spans="2:11" x14ac:dyDescent="0.25">
      <c r="B43" s="3" t="s">
        <v>179</v>
      </c>
      <c r="C43" s="92" t="s">
        <v>180</v>
      </c>
      <c r="D43" s="19" t="s">
        <v>181</v>
      </c>
      <c r="E43" s="93" t="s">
        <v>182</v>
      </c>
    </row>
  </sheetData>
  <mergeCells count="1">
    <mergeCell ref="C3:K3"/>
  </mergeCells>
  <pageMargins left="0.7" right="0.7" top="0.75" bottom="0.75" header="0.3" footer="0.3"/>
  <pageSetup paperSize="9" scale="75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I15" sqref="I15"/>
    </sheetView>
  </sheetViews>
  <sheetFormatPr defaultRowHeight="15" x14ac:dyDescent="0.25"/>
  <cols>
    <col min="1" max="1" width="3.42578125" customWidth="1"/>
    <col min="2" max="2" width="29.5703125" customWidth="1"/>
  </cols>
  <sheetData>
    <row r="1" spans="1:11" ht="15.75" x14ac:dyDescent="0.25">
      <c r="B1" s="1" t="s">
        <v>166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18" t="s">
        <v>49</v>
      </c>
      <c r="I2" s="18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46" t="s">
        <v>63</v>
      </c>
      <c r="C6" s="3"/>
      <c r="D6" s="3"/>
      <c r="E6" s="3"/>
      <c r="F6" s="93">
        <v>2.2400000000000002</v>
      </c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3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31"/>
      <c r="C8" s="3"/>
      <c r="D8" s="93">
        <v>8.1</v>
      </c>
      <c r="E8" s="3"/>
      <c r="F8" s="3"/>
      <c r="G8" s="3"/>
      <c r="H8" s="3"/>
      <c r="I8" s="3"/>
      <c r="J8" s="3"/>
      <c r="K8" s="3"/>
    </row>
    <row r="9" spans="1:11" x14ac:dyDescent="0.25">
      <c r="A9" s="32"/>
      <c r="B9" s="33"/>
      <c r="C9" s="93">
        <v>2</v>
      </c>
      <c r="D9" s="3"/>
      <c r="E9" s="3"/>
      <c r="F9" s="3"/>
      <c r="G9" s="3"/>
      <c r="H9" s="3"/>
      <c r="I9" s="3"/>
      <c r="J9" s="3"/>
      <c r="K9" s="3"/>
    </row>
    <row r="10" spans="1:11" x14ac:dyDescent="0.25">
      <c r="A10" s="27">
        <v>3</v>
      </c>
      <c r="B10" s="28" t="s">
        <v>58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29"/>
      <c r="B11" s="43" t="s">
        <v>59</v>
      </c>
      <c r="C11" s="93">
        <v>3.5</v>
      </c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29"/>
      <c r="B12" s="43" t="s">
        <v>61</v>
      </c>
      <c r="C12" s="3"/>
      <c r="D12" s="3"/>
      <c r="E12" s="3"/>
      <c r="F12" s="92">
        <v>1.92</v>
      </c>
      <c r="G12" s="3"/>
      <c r="H12" s="3"/>
      <c r="I12" s="3"/>
      <c r="J12" s="3"/>
      <c r="K12" s="3"/>
    </row>
    <row r="13" spans="1:11" x14ac:dyDescent="0.25">
      <c r="A13" s="29"/>
      <c r="B13" s="43"/>
      <c r="C13" s="93">
        <v>2</v>
      </c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27"/>
      <c r="B14" s="90" t="s">
        <v>160</v>
      </c>
      <c r="C14" s="55">
        <v>2</v>
      </c>
      <c r="D14" s="3"/>
      <c r="E14" s="3"/>
      <c r="F14" s="3"/>
      <c r="G14" s="3"/>
      <c r="H14" s="3"/>
      <c r="I14" s="3"/>
      <c r="J14" s="3"/>
      <c r="K14" s="3"/>
    </row>
    <row r="15" spans="1:11" ht="30" x14ac:dyDescent="0.25">
      <c r="A15" s="32"/>
      <c r="B15" s="91" t="s">
        <v>162</v>
      </c>
      <c r="C15" s="55">
        <v>1</v>
      </c>
      <c r="D15" s="3"/>
      <c r="E15" s="3"/>
      <c r="F15" s="93">
        <v>1.6</v>
      </c>
      <c r="G15" s="3"/>
      <c r="H15" s="3"/>
      <c r="I15" s="3"/>
      <c r="J15" s="3"/>
      <c r="K15" s="3"/>
    </row>
    <row r="16" spans="1:11" x14ac:dyDescent="0.25">
      <c r="A16" s="32">
        <v>4</v>
      </c>
      <c r="B16" s="33" t="s">
        <v>161</v>
      </c>
      <c r="C16" s="93">
        <v>5</v>
      </c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27">
        <v>5</v>
      </c>
      <c r="B17" s="28" t="s">
        <v>60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29"/>
      <c r="B18" s="43" t="s">
        <v>59</v>
      </c>
      <c r="C18" s="93">
        <v>1.8</v>
      </c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2"/>
      <c r="B19" s="44" t="s">
        <v>62</v>
      </c>
      <c r="C19" s="3"/>
      <c r="D19" s="3"/>
      <c r="E19" s="3"/>
      <c r="F19" s="93">
        <v>1.6</v>
      </c>
      <c r="G19" s="3"/>
      <c r="H19" s="3"/>
      <c r="I19" s="3"/>
      <c r="J19" s="3"/>
      <c r="K19" s="3"/>
    </row>
    <row r="20" spans="1:11" x14ac:dyDescent="0.25">
      <c r="A20" s="29">
        <v>6</v>
      </c>
      <c r="B20" s="31" t="s">
        <v>20</v>
      </c>
      <c r="C20" s="55">
        <v>2</v>
      </c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9"/>
      <c r="B21" s="31"/>
      <c r="C21" s="17"/>
      <c r="D21" s="93">
        <v>3.75</v>
      </c>
      <c r="E21" s="3"/>
      <c r="F21" s="3"/>
      <c r="G21" s="3"/>
      <c r="H21" s="3"/>
      <c r="I21" s="3"/>
      <c r="J21" s="3"/>
      <c r="K21" s="3"/>
    </row>
    <row r="22" spans="1:11" x14ac:dyDescent="0.25">
      <c r="A22" s="29"/>
      <c r="B22" s="31"/>
      <c r="C22" s="17"/>
      <c r="D22" s="3"/>
      <c r="E22" s="93">
        <v>2.0750000000000002</v>
      </c>
      <c r="F22" s="3"/>
      <c r="G22" s="3"/>
      <c r="H22" s="3"/>
      <c r="I22" s="3"/>
      <c r="J22" s="3"/>
      <c r="K22" s="3"/>
    </row>
    <row r="23" spans="1:11" x14ac:dyDescent="0.25">
      <c r="A23" s="29"/>
      <c r="B23" s="31"/>
      <c r="C23" s="17"/>
      <c r="D23" s="93">
        <v>3.75</v>
      </c>
      <c r="E23" s="3"/>
      <c r="F23" s="3"/>
      <c r="G23" s="3"/>
      <c r="H23" s="3"/>
      <c r="I23" s="3"/>
      <c r="J23" s="3"/>
      <c r="K23" s="3"/>
    </row>
    <row r="24" spans="1:11" x14ac:dyDescent="0.25">
      <c r="A24" s="32"/>
      <c r="B24" s="33"/>
      <c r="C24" s="55">
        <v>2</v>
      </c>
      <c r="D24" s="3"/>
      <c r="E24" s="3"/>
      <c r="F24" s="3"/>
      <c r="G24" s="3"/>
      <c r="H24" s="3"/>
      <c r="I24" s="3"/>
      <c r="J24" s="3"/>
      <c r="K24" s="3"/>
    </row>
    <row r="25" spans="1:11" x14ac:dyDescent="0.25">
      <c r="B25" s="2" t="s">
        <v>12</v>
      </c>
      <c r="C25">
        <f t="shared" ref="C25:K25" si="0">SUM(C6:C24)</f>
        <v>23.3</v>
      </c>
      <c r="D25">
        <f t="shared" si="0"/>
        <v>15.6</v>
      </c>
      <c r="E25">
        <f t="shared" si="0"/>
        <v>2.0750000000000002</v>
      </c>
      <c r="F25">
        <f t="shared" si="0"/>
        <v>7.3599999999999994</v>
      </c>
      <c r="G25">
        <f t="shared" si="0"/>
        <v>0</v>
      </c>
      <c r="H25">
        <f t="shared" si="0"/>
        <v>0</v>
      </c>
      <c r="I25">
        <f t="shared" si="0"/>
        <v>0</v>
      </c>
      <c r="J25">
        <f t="shared" si="0"/>
        <v>0</v>
      </c>
      <c r="K25">
        <f t="shared" si="0"/>
        <v>0</v>
      </c>
    </row>
    <row r="27" spans="1:11" x14ac:dyDescent="0.25">
      <c r="C27" s="3" t="s">
        <v>13</v>
      </c>
      <c r="D27" s="3" t="s">
        <v>14</v>
      </c>
      <c r="E27" s="3"/>
      <c r="F27" s="3" t="s">
        <v>15</v>
      </c>
      <c r="G27" s="8"/>
      <c r="H27" s="8"/>
    </row>
    <row r="28" spans="1:11" x14ac:dyDescent="0.25">
      <c r="B28" t="s">
        <v>16</v>
      </c>
      <c r="C28" s="3">
        <f>C25+D25+E25</f>
        <v>40.975000000000001</v>
      </c>
      <c r="D28" s="10">
        <f>KOPA!D31</f>
        <v>0</v>
      </c>
      <c r="E28" s="3"/>
      <c r="F28" s="10">
        <f>C28*D28</f>
        <v>0</v>
      </c>
      <c r="G28" s="8"/>
      <c r="H28" s="8"/>
    </row>
    <row r="29" spans="1:11" x14ac:dyDescent="0.25">
      <c r="B29" t="s">
        <v>17</v>
      </c>
      <c r="C29" s="3">
        <f>SUM(F25:K25)</f>
        <v>7.3599999999999994</v>
      </c>
      <c r="D29" s="10">
        <f>KOPA!E31</f>
        <v>0</v>
      </c>
      <c r="E29" s="3"/>
      <c r="F29" s="10">
        <f>C29*D29</f>
        <v>0</v>
      </c>
      <c r="G29" s="8"/>
      <c r="H29" s="8"/>
    </row>
    <row r="30" spans="1:11" x14ac:dyDescent="0.25">
      <c r="B30" s="4" t="s">
        <v>18</v>
      </c>
      <c r="F30" s="11">
        <f>SUM(F28:F29)</f>
        <v>0</v>
      </c>
      <c r="G30" t="s">
        <v>19</v>
      </c>
    </row>
    <row r="32" spans="1:11" x14ac:dyDescent="0.25">
      <c r="B32" s="3" t="s">
        <v>179</v>
      </c>
      <c r="C32" s="92" t="s">
        <v>180</v>
      </c>
      <c r="D32" s="19" t="s">
        <v>181</v>
      </c>
      <c r="E32" s="93" t="s">
        <v>182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O16" sqref="O16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7" max="7" width="11.5703125" customWidth="1"/>
  </cols>
  <sheetData>
    <row r="1" spans="1:11" ht="15.75" x14ac:dyDescent="0.25">
      <c r="B1" s="1" t="s">
        <v>167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26" t="s">
        <v>88</v>
      </c>
      <c r="H2" s="18" t="s">
        <v>49</v>
      </c>
      <c r="I2" s="18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920</v>
      </c>
      <c r="H4" s="3">
        <v>937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>
        <v>1</v>
      </c>
      <c r="B6" s="9" t="s">
        <v>64</v>
      </c>
      <c r="C6" s="3"/>
      <c r="D6" s="93">
        <v>1.2</v>
      </c>
      <c r="E6" s="3"/>
      <c r="F6" s="3"/>
      <c r="G6" s="3"/>
      <c r="H6" s="3"/>
      <c r="I6" s="3"/>
      <c r="J6" s="3"/>
      <c r="K6" s="3"/>
    </row>
    <row r="7" spans="1:11" x14ac:dyDescent="0.25">
      <c r="B7" s="21" t="s">
        <v>65</v>
      </c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27">
        <v>2</v>
      </c>
      <c r="B8" s="28" t="s">
        <v>20</v>
      </c>
      <c r="C8" s="3"/>
      <c r="D8" s="3"/>
      <c r="E8" s="3"/>
      <c r="F8" s="3"/>
      <c r="G8" s="3"/>
      <c r="H8" s="3"/>
      <c r="I8" s="3"/>
      <c r="J8" s="3"/>
      <c r="K8" s="3"/>
    </row>
    <row r="9" spans="1:11" ht="30" x14ac:dyDescent="0.25">
      <c r="A9" s="29"/>
      <c r="B9" s="30" t="s">
        <v>66</v>
      </c>
      <c r="C9" s="23"/>
      <c r="D9" s="3"/>
      <c r="E9" s="3"/>
      <c r="F9" s="3"/>
      <c r="G9" s="25"/>
      <c r="H9" s="3"/>
      <c r="I9" s="3"/>
      <c r="J9" s="3"/>
      <c r="K9" s="3"/>
    </row>
    <row r="10" spans="1:11" ht="30" x14ac:dyDescent="0.25">
      <c r="A10" s="29"/>
      <c r="B10" s="30" t="s">
        <v>67</v>
      </c>
      <c r="C10" s="23"/>
      <c r="D10" s="3"/>
      <c r="E10" s="3"/>
      <c r="F10" s="3"/>
      <c r="G10" s="25"/>
      <c r="H10" s="3"/>
      <c r="I10" s="3"/>
      <c r="J10" s="3"/>
      <c r="K10" s="3"/>
    </row>
    <row r="11" spans="1:11" x14ac:dyDescent="0.25">
      <c r="A11" s="32"/>
      <c r="B11" s="36" t="s">
        <v>68</v>
      </c>
      <c r="C11" s="23"/>
      <c r="D11" s="3"/>
      <c r="E11" s="3"/>
      <c r="F11" s="3"/>
      <c r="G11" s="25"/>
      <c r="H11" s="3"/>
      <c r="I11" s="3"/>
      <c r="J11" s="3"/>
      <c r="K11" s="3"/>
    </row>
    <row r="12" spans="1:11" x14ac:dyDescent="0.25">
      <c r="A12" s="34">
        <v>3</v>
      </c>
      <c r="B12" s="35" t="s">
        <v>85</v>
      </c>
      <c r="C12" s="23"/>
      <c r="D12" s="3"/>
      <c r="E12" s="3"/>
      <c r="F12" s="3"/>
      <c r="G12" s="3"/>
      <c r="H12" s="93">
        <v>2.2000000000000002</v>
      </c>
      <c r="I12" s="3"/>
      <c r="J12" s="3"/>
      <c r="K12" s="3"/>
    </row>
    <row r="13" spans="1:11" x14ac:dyDescent="0.25">
      <c r="A13" s="27">
        <v>4</v>
      </c>
      <c r="B13" s="28" t="s">
        <v>20</v>
      </c>
      <c r="C13" s="93">
        <v>2</v>
      </c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29"/>
      <c r="B14" s="31"/>
      <c r="C14" s="93">
        <v>4.5</v>
      </c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29"/>
      <c r="B15" s="31"/>
      <c r="C15" s="23"/>
      <c r="D15" s="93">
        <v>1.875</v>
      </c>
      <c r="E15" s="3"/>
      <c r="F15" s="3"/>
      <c r="G15" s="3"/>
      <c r="H15" s="3"/>
      <c r="I15" s="3"/>
      <c r="J15" s="3"/>
      <c r="K15" s="3"/>
    </row>
    <row r="16" spans="1:11" x14ac:dyDescent="0.25">
      <c r="A16" s="32"/>
      <c r="B16" s="36" t="s">
        <v>69</v>
      </c>
      <c r="C16" s="23"/>
      <c r="D16" s="3"/>
      <c r="E16" s="3"/>
      <c r="F16" s="3"/>
      <c r="G16" s="25"/>
      <c r="H16" s="3"/>
      <c r="I16" s="3"/>
      <c r="J16" s="3"/>
      <c r="K16" s="3"/>
    </row>
    <row r="17" spans="1:11" x14ac:dyDescent="0.25">
      <c r="A17" s="27">
        <v>5</v>
      </c>
      <c r="B17" s="28" t="s">
        <v>23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29"/>
      <c r="B18" s="43" t="s">
        <v>70</v>
      </c>
      <c r="C18" s="3"/>
      <c r="D18" s="3"/>
      <c r="E18" s="3"/>
      <c r="F18" s="93">
        <v>1.44</v>
      </c>
      <c r="G18" s="3"/>
      <c r="H18" s="3"/>
      <c r="I18" s="3"/>
      <c r="J18" s="3"/>
      <c r="K18" s="3"/>
    </row>
    <row r="19" spans="1:11" x14ac:dyDescent="0.25">
      <c r="A19" s="32"/>
      <c r="B19" s="44" t="s">
        <v>71</v>
      </c>
      <c r="C19" s="3"/>
      <c r="D19" s="3"/>
      <c r="E19" s="3"/>
      <c r="F19" s="93">
        <v>1.76</v>
      </c>
      <c r="G19" s="3"/>
      <c r="H19" s="3"/>
      <c r="I19" s="3"/>
      <c r="J19" s="3"/>
      <c r="K19" s="3"/>
    </row>
    <row r="20" spans="1:11" x14ac:dyDescent="0.25">
      <c r="A20" s="27">
        <v>6</v>
      </c>
      <c r="B20" s="28" t="s">
        <v>72</v>
      </c>
      <c r="C20" s="93">
        <v>2</v>
      </c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9"/>
      <c r="B21" s="31"/>
      <c r="C21" s="3"/>
      <c r="D21" s="93">
        <v>3.2250000000000001</v>
      </c>
      <c r="E21" s="3"/>
      <c r="F21" s="3"/>
      <c r="G21" s="3"/>
      <c r="H21" s="3"/>
      <c r="I21" s="3"/>
      <c r="J21" s="3"/>
      <c r="K21" s="3"/>
    </row>
    <row r="22" spans="1:11" x14ac:dyDescent="0.25">
      <c r="A22" s="32"/>
      <c r="B22" s="45"/>
      <c r="C22" s="93">
        <v>2</v>
      </c>
      <c r="D22" s="3"/>
      <c r="E22" s="3"/>
      <c r="F22" s="3"/>
      <c r="G22" s="3"/>
      <c r="H22" s="3"/>
      <c r="I22" s="3"/>
      <c r="J22" s="3"/>
      <c r="K22" s="3"/>
    </row>
    <row r="23" spans="1:11" x14ac:dyDescent="0.25">
      <c r="B23" s="2" t="s">
        <v>12</v>
      </c>
      <c r="C23">
        <f t="shared" ref="C23:K23" si="0">SUM(C6:C22)</f>
        <v>10.5</v>
      </c>
      <c r="D23">
        <f t="shared" si="0"/>
        <v>6.3000000000000007</v>
      </c>
      <c r="E23">
        <f t="shared" si="0"/>
        <v>0</v>
      </c>
      <c r="F23">
        <f t="shared" si="0"/>
        <v>3.2</v>
      </c>
      <c r="G23">
        <f t="shared" si="0"/>
        <v>0</v>
      </c>
      <c r="H23">
        <f t="shared" si="0"/>
        <v>2.2000000000000002</v>
      </c>
      <c r="I23">
        <f t="shared" si="0"/>
        <v>0</v>
      </c>
      <c r="J23">
        <f t="shared" si="0"/>
        <v>0</v>
      </c>
      <c r="K23">
        <f t="shared" si="0"/>
        <v>0</v>
      </c>
    </row>
    <row r="25" spans="1:11" x14ac:dyDescent="0.25">
      <c r="C25" s="3" t="s">
        <v>13</v>
      </c>
      <c r="D25" s="3" t="s">
        <v>14</v>
      </c>
      <c r="E25" s="3"/>
      <c r="F25" s="3" t="s">
        <v>15</v>
      </c>
      <c r="G25" s="8"/>
      <c r="H25" s="8"/>
    </row>
    <row r="26" spans="1:11" x14ac:dyDescent="0.25">
      <c r="B26" t="s">
        <v>16</v>
      </c>
      <c r="C26" s="3">
        <f>C23+D23+E23</f>
        <v>16.8</v>
      </c>
      <c r="D26" s="10">
        <f>KOPA!D31</f>
        <v>0</v>
      </c>
      <c r="E26" s="3"/>
      <c r="F26" s="10">
        <f>C26*D26</f>
        <v>0</v>
      </c>
      <c r="G26" s="8"/>
      <c r="H26" s="8"/>
    </row>
    <row r="27" spans="1:11" x14ac:dyDescent="0.25">
      <c r="B27" t="s">
        <v>17</v>
      </c>
      <c r="C27" s="3">
        <f>SUM(F23:K23)</f>
        <v>5.4</v>
      </c>
      <c r="D27" s="10">
        <f>KOPA!E31</f>
        <v>0</v>
      </c>
      <c r="E27" s="3"/>
      <c r="F27" s="10">
        <f>C27*D27</f>
        <v>0</v>
      </c>
      <c r="G27" s="8"/>
      <c r="H27" s="8"/>
    </row>
    <row r="28" spans="1:11" x14ac:dyDescent="0.25">
      <c r="B28" s="4" t="s">
        <v>18</v>
      </c>
      <c r="F28" s="11">
        <f>SUM(F26:F27)</f>
        <v>0</v>
      </c>
      <c r="G28" t="s">
        <v>19</v>
      </c>
    </row>
    <row r="30" spans="1:11" x14ac:dyDescent="0.25">
      <c r="B30" s="3" t="s">
        <v>179</v>
      </c>
      <c r="C30" s="92" t="s">
        <v>180</v>
      </c>
      <c r="D30" s="19" t="s">
        <v>181</v>
      </c>
      <c r="E30" s="93" t="s">
        <v>182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workbookViewId="0">
      <selection activeCell="H26" sqref="H26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9" max="9" width="12.85546875" customWidth="1"/>
  </cols>
  <sheetData>
    <row r="1" spans="1:11" ht="15.75" x14ac:dyDescent="0.25">
      <c r="B1" s="1" t="s">
        <v>168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78</v>
      </c>
      <c r="H2" s="20" t="s">
        <v>79</v>
      </c>
      <c r="I2" s="26" t="s">
        <v>89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934</v>
      </c>
      <c r="H4" s="3">
        <v>938</v>
      </c>
      <c r="I4" s="3">
        <v>920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ht="30" x14ac:dyDescent="0.25">
      <c r="A6" s="27">
        <v>1</v>
      </c>
      <c r="B6" s="41" t="s">
        <v>73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2"/>
      <c r="B7" s="36" t="s">
        <v>69</v>
      </c>
      <c r="C7" s="23"/>
      <c r="D7" s="3"/>
      <c r="E7" s="3"/>
      <c r="F7" s="3"/>
      <c r="G7" s="3"/>
      <c r="H7" s="3"/>
      <c r="I7" s="25"/>
      <c r="J7" s="3"/>
      <c r="K7" s="3"/>
    </row>
    <row r="8" spans="1:11" x14ac:dyDescent="0.25">
      <c r="A8" s="34">
        <v>2</v>
      </c>
      <c r="B8" s="42" t="s">
        <v>20</v>
      </c>
      <c r="C8" s="3"/>
      <c r="D8" s="3"/>
      <c r="E8" s="93">
        <v>2.2000000000000002</v>
      </c>
      <c r="F8" s="3"/>
      <c r="G8" s="19">
        <v>4</v>
      </c>
      <c r="H8" s="3"/>
      <c r="I8" s="3"/>
      <c r="J8" s="3"/>
      <c r="K8" s="3"/>
    </row>
    <row r="9" spans="1:11" ht="30" x14ac:dyDescent="0.25">
      <c r="A9" s="34">
        <v>3</v>
      </c>
      <c r="B9" s="35" t="s">
        <v>74</v>
      </c>
      <c r="C9" s="2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27">
        <v>4</v>
      </c>
      <c r="B10" s="28" t="s">
        <v>20</v>
      </c>
      <c r="C10" s="93">
        <v>2</v>
      </c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29"/>
      <c r="B11" s="31"/>
      <c r="C11" s="23"/>
      <c r="D11" s="93">
        <v>3.75</v>
      </c>
      <c r="E11" s="3"/>
      <c r="F11" s="3"/>
      <c r="G11" s="3"/>
      <c r="H11" s="3"/>
      <c r="I11" s="3"/>
      <c r="J11" s="3"/>
      <c r="K11" s="3"/>
    </row>
    <row r="12" spans="1:11" x14ac:dyDescent="0.25">
      <c r="A12" s="29"/>
      <c r="B12" s="31"/>
      <c r="C12" s="23"/>
      <c r="D12" s="3"/>
      <c r="E12" s="93">
        <v>2.2999999999999998</v>
      </c>
      <c r="F12" s="3"/>
      <c r="G12" s="3"/>
      <c r="H12" s="3"/>
      <c r="I12" s="3"/>
      <c r="J12" s="3"/>
      <c r="K12" s="3"/>
    </row>
    <row r="13" spans="1:11" x14ac:dyDescent="0.25">
      <c r="A13" s="29"/>
      <c r="B13" s="31"/>
      <c r="C13" s="23"/>
      <c r="D13" s="93">
        <v>3.75</v>
      </c>
      <c r="E13" s="3"/>
      <c r="F13" s="3"/>
      <c r="G13" s="3"/>
      <c r="H13" s="3"/>
      <c r="I13" s="3"/>
      <c r="J13" s="3"/>
      <c r="K13" s="3"/>
    </row>
    <row r="14" spans="1:11" x14ac:dyDescent="0.25">
      <c r="A14" s="32"/>
      <c r="B14" s="33"/>
      <c r="C14" s="93">
        <v>2</v>
      </c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27">
        <v>5</v>
      </c>
      <c r="B15" s="28" t="s">
        <v>21</v>
      </c>
      <c r="C15" s="93">
        <v>1.1000000000000001</v>
      </c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29"/>
      <c r="B16" s="43" t="s">
        <v>75</v>
      </c>
      <c r="C16" s="93">
        <v>2</v>
      </c>
      <c r="D16" s="3"/>
      <c r="E16" s="3"/>
      <c r="F16" s="93">
        <v>1.6</v>
      </c>
      <c r="G16" s="3"/>
      <c r="H16" s="3"/>
      <c r="I16" s="3"/>
      <c r="J16" s="3"/>
      <c r="K16" s="3"/>
    </row>
    <row r="17" spans="1:11" x14ac:dyDescent="0.25">
      <c r="A17" s="32"/>
      <c r="B17" s="44" t="s">
        <v>76</v>
      </c>
      <c r="C17" s="93">
        <v>2</v>
      </c>
      <c r="D17" s="3"/>
      <c r="E17" s="3"/>
      <c r="F17" s="93">
        <v>1.76</v>
      </c>
      <c r="G17" s="3"/>
      <c r="H17" s="3"/>
      <c r="I17" s="3"/>
      <c r="J17" s="3"/>
      <c r="K17" s="3"/>
    </row>
    <row r="18" spans="1:11" x14ac:dyDescent="0.25">
      <c r="A18" s="27">
        <v>6</v>
      </c>
      <c r="B18" s="28" t="s">
        <v>77</v>
      </c>
      <c r="C18" s="93">
        <v>8.4</v>
      </c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2"/>
      <c r="B19" s="45"/>
      <c r="C19" s="3"/>
      <c r="D19" s="3"/>
      <c r="E19" s="3"/>
      <c r="F19" s="93">
        <v>1.92</v>
      </c>
      <c r="G19" s="3"/>
      <c r="H19" s="3"/>
      <c r="I19" s="3"/>
      <c r="J19" s="3"/>
      <c r="K19" s="93">
        <v>7.8</v>
      </c>
    </row>
    <row r="20" spans="1:11" x14ac:dyDescent="0.25">
      <c r="B20" s="2" t="s">
        <v>12</v>
      </c>
      <c r="C20">
        <f t="shared" ref="C20:K20" si="0">SUM(C6:C19)</f>
        <v>17.5</v>
      </c>
      <c r="D20">
        <f t="shared" si="0"/>
        <v>7.5</v>
      </c>
      <c r="E20">
        <f t="shared" si="0"/>
        <v>4.5</v>
      </c>
      <c r="F20">
        <f t="shared" si="0"/>
        <v>5.28</v>
      </c>
      <c r="G20">
        <f t="shared" si="0"/>
        <v>4</v>
      </c>
      <c r="H20">
        <f t="shared" si="0"/>
        <v>0</v>
      </c>
      <c r="I20">
        <f t="shared" si="0"/>
        <v>0</v>
      </c>
      <c r="J20">
        <f t="shared" si="0"/>
        <v>0</v>
      </c>
      <c r="K20">
        <f t="shared" si="0"/>
        <v>7.8</v>
      </c>
    </row>
    <row r="22" spans="1:11" x14ac:dyDescent="0.25">
      <c r="C22" s="3" t="s">
        <v>13</v>
      </c>
      <c r="D22" s="3" t="s">
        <v>14</v>
      </c>
      <c r="E22" s="3"/>
      <c r="F22" s="3" t="s">
        <v>15</v>
      </c>
      <c r="G22" s="8"/>
      <c r="H22" s="8"/>
    </row>
    <row r="23" spans="1:11" x14ac:dyDescent="0.25">
      <c r="B23" t="s">
        <v>16</v>
      </c>
      <c r="C23" s="3">
        <f>C20+D20+E20</f>
        <v>29.5</v>
      </c>
      <c r="D23" s="10">
        <f>KOPA!D31</f>
        <v>0</v>
      </c>
      <c r="E23" s="3"/>
      <c r="F23" s="10">
        <f>C23*D23</f>
        <v>0</v>
      </c>
      <c r="G23" s="8"/>
      <c r="H23" s="8"/>
    </row>
    <row r="24" spans="1:11" x14ac:dyDescent="0.25">
      <c r="B24" t="s">
        <v>17</v>
      </c>
      <c r="C24" s="3">
        <f>SUM(F20:K20)</f>
        <v>17.080000000000002</v>
      </c>
      <c r="D24" s="10">
        <f>KOPA!E31</f>
        <v>0</v>
      </c>
      <c r="E24" s="3"/>
      <c r="F24" s="10">
        <f>C24*D24</f>
        <v>0</v>
      </c>
      <c r="G24" s="8"/>
      <c r="H24" s="8"/>
    </row>
    <row r="25" spans="1:11" x14ac:dyDescent="0.25">
      <c r="B25" s="4" t="s">
        <v>18</v>
      </c>
      <c r="F25" s="11">
        <f>SUM(F23:F24)</f>
        <v>0</v>
      </c>
      <c r="G25" t="s">
        <v>19</v>
      </c>
    </row>
    <row r="27" spans="1:11" x14ac:dyDescent="0.25">
      <c r="B27" s="3" t="s">
        <v>179</v>
      </c>
      <c r="C27" s="92" t="s">
        <v>180</v>
      </c>
      <c r="D27" s="19" t="s">
        <v>181</v>
      </c>
      <c r="E27" s="93" t="s">
        <v>182</v>
      </c>
    </row>
  </sheetData>
  <mergeCells count="1">
    <mergeCell ref="C3:K3"/>
  </mergeCells>
  <pageMargins left="0.25" right="0.25" top="0.75" bottom="0.75" header="0.3" footer="0.3"/>
  <pageSetup paperSize="9" scale="81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H22" sqref="H22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9" max="9" width="11.140625" customWidth="1"/>
    <col min="10" max="10" width="12" customWidth="1"/>
  </cols>
  <sheetData>
    <row r="1" spans="1:11" ht="15.75" x14ac:dyDescent="0.25">
      <c r="B1" s="1" t="s">
        <v>169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78</v>
      </c>
      <c r="H2" s="20" t="s">
        <v>79</v>
      </c>
      <c r="I2" s="24" t="s">
        <v>81</v>
      </c>
      <c r="J2" s="26" t="s">
        <v>90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3">
        <v>934</v>
      </c>
      <c r="H4" s="3">
        <v>938</v>
      </c>
      <c r="I4" s="20">
        <v>943</v>
      </c>
      <c r="J4" s="25">
        <v>920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19"/>
      <c r="J5" s="3"/>
      <c r="K5" s="3"/>
    </row>
    <row r="6" spans="1:11" x14ac:dyDescent="0.25">
      <c r="A6" s="34">
        <v>1</v>
      </c>
      <c r="B6" s="37" t="s">
        <v>80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3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31"/>
      <c r="C8" s="3"/>
      <c r="D8" s="19">
        <v>5</v>
      </c>
      <c r="E8" s="3"/>
      <c r="F8" s="3"/>
      <c r="G8" s="3"/>
      <c r="H8" s="3"/>
      <c r="I8" s="3"/>
      <c r="J8" s="3"/>
      <c r="K8" s="3"/>
    </row>
    <row r="9" spans="1:11" x14ac:dyDescent="0.25">
      <c r="A9" s="32"/>
      <c r="B9" s="3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4">
        <v>3</v>
      </c>
      <c r="B10" s="35" t="s">
        <v>69</v>
      </c>
      <c r="C10" s="23"/>
      <c r="D10" s="3"/>
      <c r="E10" s="3"/>
      <c r="F10" s="3"/>
      <c r="G10" s="3"/>
      <c r="H10" s="3"/>
      <c r="I10" s="3"/>
      <c r="J10" s="25"/>
      <c r="K10" s="3"/>
    </row>
    <row r="11" spans="1:11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B12" s="2" t="s">
        <v>12</v>
      </c>
      <c r="C12">
        <f t="shared" ref="C12:K12" si="0">SUM(C6:C11)</f>
        <v>2</v>
      </c>
      <c r="D12">
        <f t="shared" si="0"/>
        <v>5</v>
      </c>
      <c r="E12">
        <f t="shared" si="0"/>
        <v>0</v>
      </c>
      <c r="F12">
        <f t="shared" si="0"/>
        <v>0</v>
      </c>
      <c r="G12">
        <f t="shared" si="0"/>
        <v>0</v>
      </c>
      <c r="H12">
        <f t="shared" si="0"/>
        <v>0</v>
      </c>
      <c r="I12">
        <f t="shared" si="0"/>
        <v>0</v>
      </c>
      <c r="J12">
        <f t="shared" si="0"/>
        <v>0</v>
      </c>
      <c r="K12">
        <f t="shared" si="0"/>
        <v>0</v>
      </c>
    </row>
    <row r="14" spans="1:11" x14ac:dyDescent="0.25">
      <c r="C14" s="3" t="s">
        <v>13</v>
      </c>
      <c r="D14" s="3" t="s">
        <v>14</v>
      </c>
      <c r="E14" s="3"/>
      <c r="F14" s="3" t="s">
        <v>15</v>
      </c>
      <c r="G14" s="8"/>
      <c r="H14" s="8"/>
    </row>
    <row r="15" spans="1:11" x14ac:dyDescent="0.25">
      <c r="B15" t="s">
        <v>16</v>
      </c>
      <c r="C15" s="3">
        <f>C12+D12+E12</f>
        <v>7</v>
      </c>
      <c r="D15" s="10">
        <f>KOPA!D31</f>
        <v>0</v>
      </c>
      <c r="E15" s="3"/>
      <c r="F15" s="10">
        <f>C15*D15</f>
        <v>0</v>
      </c>
      <c r="G15" s="8"/>
      <c r="H15" s="8"/>
    </row>
    <row r="16" spans="1:11" x14ac:dyDescent="0.25">
      <c r="B16" t="s">
        <v>17</v>
      </c>
      <c r="C16" s="3">
        <f>SUM(F12:K12)</f>
        <v>0</v>
      </c>
      <c r="D16" s="10">
        <f>KOPA!E31</f>
        <v>0</v>
      </c>
      <c r="E16" s="3"/>
      <c r="F16" s="10">
        <f>C16*D16</f>
        <v>0</v>
      </c>
      <c r="G16" s="8"/>
      <c r="H16" s="8"/>
    </row>
    <row r="17" spans="2:7" x14ac:dyDescent="0.25">
      <c r="B17" s="4" t="s">
        <v>18</v>
      </c>
      <c r="F17" s="11">
        <f>SUM(F15:F16)</f>
        <v>0</v>
      </c>
      <c r="G17" t="s">
        <v>19</v>
      </c>
    </row>
    <row r="19" spans="2:7" x14ac:dyDescent="0.25">
      <c r="B19" s="3" t="s">
        <v>179</v>
      </c>
      <c r="C19" s="92" t="s">
        <v>180</v>
      </c>
      <c r="D19" s="19" t="s">
        <v>181</v>
      </c>
      <c r="E19" s="93" t="s">
        <v>182</v>
      </c>
    </row>
  </sheetData>
  <mergeCells count="1">
    <mergeCell ref="C3:K3"/>
  </mergeCells>
  <pageMargins left="0.25" right="0.25" top="0.75" bottom="0.75" header="0.3" footer="0.3"/>
  <pageSetup paperSize="9" scale="81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selection activeCell="M23" sqref="M23"/>
    </sheetView>
  </sheetViews>
  <sheetFormatPr defaultRowHeight="15" x14ac:dyDescent="0.2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 x14ac:dyDescent="0.25">
      <c r="B1" s="1" t="s">
        <v>170</v>
      </c>
    </row>
    <row r="2" spans="1:11" ht="45.75" x14ac:dyDescent="0.25">
      <c r="A2" s="27"/>
      <c r="B2" s="38"/>
      <c r="C2" s="15" t="s">
        <v>50</v>
      </c>
      <c r="D2" s="15" t="s">
        <v>51</v>
      </c>
      <c r="E2" s="15" t="s">
        <v>52</v>
      </c>
      <c r="F2" s="15" t="s">
        <v>53</v>
      </c>
      <c r="G2" s="26" t="s">
        <v>90</v>
      </c>
      <c r="H2" s="49" t="s">
        <v>79</v>
      </c>
      <c r="I2" s="49" t="s">
        <v>47</v>
      </c>
      <c r="J2" s="15" t="s">
        <v>54</v>
      </c>
      <c r="K2" s="14" t="s">
        <v>24</v>
      </c>
    </row>
    <row r="3" spans="1:11" x14ac:dyDescent="0.25">
      <c r="A3" s="29"/>
      <c r="B3" s="39"/>
      <c r="C3" s="113" t="s">
        <v>0</v>
      </c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29"/>
      <c r="B4" s="39"/>
      <c r="C4" s="3">
        <v>920</v>
      </c>
      <c r="D4" s="3">
        <v>923</v>
      </c>
      <c r="E4" s="3">
        <v>922</v>
      </c>
      <c r="F4" s="3">
        <v>930</v>
      </c>
      <c r="G4" s="25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 x14ac:dyDescent="0.25">
      <c r="A5" s="32"/>
      <c r="B5" s="40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4">
        <v>1</v>
      </c>
      <c r="B6" s="37" t="s">
        <v>124</v>
      </c>
      <c r="C6" s="3"/>
      <c r="D6" s="3"/>
      <c r="E6" s="3"/>
      <c r="F6" s="93">
        <v>1.28</v>
      </c>
      <c r="G6" s="3"/>
      <c r="H6" s="3"/>
      <c r="I6" s="3"/>
      <c r="J6" s="3"/>
      <c r="K6" s="3"/>
    </row>
    <row r="7" spans="1:11" x14ac:dyDescent="0.25">
      <c r="A7" s="27">
        <v>2</v>
      </c>
      <c r="B7" s="28" t="s">
        <v>20</v>
      </c>
      <c r="C7" s="93">
        <v>2</v>
      </c>
      <c r="D7" s="3"/>
      <c r="E7" s="3"/>
      <c r="F7" s="3"/>
      <c r="G7" s="3"/>
      <c r="H7" s="3"/>
      <c r="I7" s="3"/>
      <c r="J7" s="3"/>
      <c r="K7" s="3"/>
    </row>
    <row r="8" spans="1:11" x14ac:dyDescent="0.25">
      <c r="A8" s="29"/>
      <c r="B8" s="31"/>
      <c r="C8" s="3"/>
      <c r="D8" s="93">
        <v>3.75</v>
      </c>
      <c r="E8" s="3"/>
      <c r="F8" s="3"/>
      <c r="G8" s="25"/>
      <c r="H8" s="3"/>
      <c r="I8" s="3"/>
      <c r="J8" s="3"/>
      <c r="K8" s="3"/>
    </row>
    <row r="9" spans="1:11" x14ac:dyDescent="0.25">
      <c r="A9" s="29"/>
      <c r="B9" s="31"/>
      <c r="C9" s="3"/>
      <c r="D9" s="3"/>
      <c r="E9" s="93">
        <v>1</v>
      </c>
      <c r="F9" s="3"/>
      <c r="G9" s="3"/>
      <c r="H9" s="3"/>
      <c r="I9" s="3"/>
      <c r="J9" s="3"/>
      <c r="K9" s="3"/>
    </row>
    <row r="10" spans="1:11" x14ac:dyDescent="0.25">
      <c r="A10" s="29"/>
      <c r="B10" s="31"/>
      <c r="C10" s="3"/>
      <c r="D10" s="93">
        <v>3.75</v>
      </c>
      <c r="E10" s="3"/>
      <c r="F10" s="3"/>
      <c r="G10" s="25"/>
      <c r="H10" s="3"/>
      <c r="I10" s="3"/>
      <c r="J10" s="3"/>
      <c r="K10" s="3"/>
    </row>
    <row r="11" spans="1:11" x14ac:dyDescent="0.25">
      <c r="A11" s="29"/>
      <c r="B11" s="31"/>
      <c r="C11" s="93">
        <v>2</v>
      </c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4">
        <v>3</v>
      </c>
      <c r="B12" s="35" t="s">
        <v>21</v>
      </c>
      <c r="C12" s="23"/>
      <c r="D12" s="3"/>
      <c r="E12" s="3"/>
      <c r="F12" s="93">
        <v>2.4</v>
      </c>
      <c r="G12" s="53"/>
      <c r="H12" s="3"/>
      <c r="I12" s="3"/>
      <c r="J12" s="3"/>
      <c r="K12" s="3"/>
    </row>
    <row r="13" spans="1:11" x14ac:dyDescent="0.25">
      <c r="A13" s="27">
        <v>4</v>
      </c>
      <c r="B13" s="28" t="s">
        <v>20</v>
      </c>
      <c r="C13" s="23"/>
      <c r="D13" s="3"/>
      <c r="E13" s="3"/>
      <c r="F13" s="3"/>
      <c r="G13" s="53"/>
      <c r="H13" s="3"/>
      <c r="I13" s="3"/>
      <c r="J13" s="3"/>
      <c r="K13" s="3"/>
    </row>
    <row r="14" spans="1:11" x14ac:dyDescent="0.25">
      <c r="A14" s="29"/>
      <c r="B14" s="31"/>
      <c r="C14" s="23"/>
      <c r="D14" s="3"/>
      <c r="E14" s="3"/>
      <c r="F14" s="3"/>
      <c r="G14" s="53"/>
      <c r="H14" s="3"/>
      <c r="I14" s="3"/>
      <c r="J14" s="3"/>
      <c r="K14" s="3"/>
    </row>
    <row r="15" spans="1:11" x14ac:dyDescent="0.25">
      <c r="A15" s="29"/>
      <c r="B15" s="31"/>
      <c r="C15" s="23"/>
      <c r="D15" s="3"/>
      <c r="E15" s="3"/>
      <c r="F15" s="3"/>
      <c r="G15" s="53"/>
      <c r="H15" s="3"/>
      <c r="I15" s="3"/>
      <c r="J15" s="3"/>
      <c r="K15" s="3"/>
    </row>
    <row r="16" spans="1:11" x14ac:dyDescent="0.25">
      <c r="A16" s="29"/>
      <c r="B16" s="31"/>
      <c r="C16" s="23"/>
      <c r="D16" s="3"/>
      <c r="E16" s="3"/>
      <c r="F16" s="3"/>
      <c r="G16" s="53"/>
      <c r="H16" s="3"/>
      <c r="I16" s="3"/>
      <c r="J16" s="3"/>
      <c r="K16" s="3"/>
    </row>
    <row r="17" spans="1:11" x14ac:dyDescent="0.25">
      <c r="A17" s="29"/>
      <c r="B17" s="31"/>
      <c r="C17" s="23"/>
      <c r="D17" s="3"/>
      <c r="E17" s="3"/>
      <c r="F17" s="3"/>
      <c r="G17" s="53"/>
      <c r="H17" s="3"/>
      <c r="I17" s="3"/>
      <c r="J17" s="3"/>
      <c r="K17" s="3"/>
    </row>
    <row r="18" spans="1:11" x14ac:dyDescent="0.25">
      <c r="A18" s="34">
        <v>5</v>
      </c>
      <c r="B18" s="35" t="s">
        <v>45</v>
      </c>
      <c r="C18" s="3"/>
      <c r="D18" s="3"/>
      <c r="E18" s="3"/>
      <c r="F18" s="93">
        <v>1.28</v>
      </c>
      <c r="G18" s="53"/>
      <c r="H18" s="3"/>
      <c r="I18" s="3"/>
      <c r="J18" s="3"/>
      <c r="K18" s="3"/>
    </row>
    <row r="19" spans="1:11" x14ac:dyDescent="0.25">
      <c r="B19" s="2" t="s">
        <v>12</v>
      </c>
      <c r="C19">
        <f t="shared" ref="C19:K19" si="0">SUM(C6:C18)</f>
        <v>4</v>
      </c>
      <c r="D19">
        <f t="shared" si="0"/>
        <v>7.5</v>
      </c>
      <c r="E19">
        <f t="shared" si="0"/>
        <v>1</v>
      </c>
      <c r="F19">
        <f t="shared" si="0"/>
        <v>4.96</v>
      </c>
      <c r="G19">
        <f t="shared" si="0"/>
        <v>0</v>
      </c>
      <c r="H19">
        <f t="shared" si="0"/>
        <v>0</v>
      </c>
      <c r="I19">
        <f t="shared" si="0"/>
        <v>0</v>
      </c>
      <c r="J19">
        <f t="shared" si="0"/>
        <v>0</v>
      </c>
      <c r="K19">
        <f t="shared" si="0"/>
        <v>0</v>
      </c>
    </row>
    <row r="21" spans="1:11" x14ac:dyDescent="0.25">
      <c r="C21" s="3" t="s">
        <v>13</v>
      </c>
      <c r="D21" s="3" t="s">
        <v>14</v>
      </c>
      <c r="E21" s="3"/>
      <c r="F21" s="3" t="s">
        <v>15</v>
      </c>
      <c r="G21" s="8"/>
      <c r="H21" s="8"/>
    </row>
    <row r="22" spans="1:11" x14ac:dyDescent="0.25">
      <c r="B22" t="s">
        <v>16</v>
      </c>
      <c r="C22" s="3">
        <f>C19+D19+E19</f>
        <v>12.5</v>
      </c>
      <c r="D22" s="10">
        <f>KOPA!D31</f>
        <v>0</v>
      </c>
      <c r="E22" s="3"/>
      <c r="F22" s="10">
        <f>C22*D22</f>
        <v>0</v>
      </c>
      <c r="G22" s="8"/>
      <c r="H22" s="8"/>
    </row>
    <row r="23" spans="1:11" x14ac:dyDescent="0.25">
      <c r="B23" t="s">
        <v>17</v>
      </c>
      <c r="C23" s="3">
        <f>SUM(F19:K19)</f>
        <v>4.96</v>
      </c>
      <c r="D23" s="10">
        <f>KOPA!E31</f>
        <v>0</v>
      </c>
      <c r="E23" s="3"/>
      <c r="F23" s="10">
        <f>C23*D23</f>
        <v>0</v>
      </c>
      <c r="G23" s="8"/>
      <c r="H23" s="8"/>
    </row>
    <row r="24" spans="1:11" x14ac:dyDescent="0.25">
      <c r="B24" s="4" t="s">
        <v>18</v>
      </c>
      <c r="F24" s="11">
        <f>SUM(F22:F23)</f>
        <v>0</v>
      </c>
      <c r="G24" t="s">
        <v>19</v>
      </c>
    </row>
    <row r="26" spans="1:11" x14ac:dyDescent="0.25">
      <c r="B26" s="3" t="s">
        <v>179</v>
      </c>
      <c r="C26" s="92" t="s">
        <v>180</v>
      </c>
      <c r="D26" s="19" t="s">
        <v>181</v>
      </c>
      <c r="E26" s="93" t="s">
        <v>182</v>
      </c>
    </row>
  </sheetData>
  <mergeCells count="1">
    <mergeCell ref="C3:K3"/>
  </mergeCells>
  <pageMargins left="0.7" right="0.7" top="0.75" bottom="0.75" header="0.3" footer="0.3"/>
  <pageSetup paperSize="9" scale="72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22</vt:i4>
      </vt:variant>
    </vt:vector>
  </HeadingPairs>
  <TitlesOfParts>
    <vt:vector size="22" baseType="lpstr">
      <vt:lpstr>KOPA</vt:lpstr>
      <vt:lpstr>Rigas_iela</vt:lpstr>
      <vt:lpstr>O_Kalpaka</vt:lpstr>
      <vt:lpstr>Lika</vt:lpstr>
      <vt:lpstr>Lika_2</vt:lpstr>
      <vt:lpstr>Abelu</vt:lpstr>
      <vt:lpstr>Berzu</vt:lpstr>
      <vt:lpstr>Gaitnieku</vt:lpstr>
      <vt:lpstr>Gaitnieku1</vt:lpstr>
      <vt:lpstr> Ozolu1</vt:lpstr>
      <vt:lpstr>Delzcela</vt:lpstr>
      <vt:lpstr>Brivibas</vt:lpstr>
      <vt:lpstr>Nakotnes</vt:lpstr>
      <vt:lpstr>Raina</vt:lpstr>
      <vt:lpstr>Skolas</vt:lpstr>
      <vt:lpstr>Pamatu</vt:lpstr>
      <vt:lpstr>Dzirnavu</vt:lpstr>
      <vt:lpstr>Vidus</vt:lpstr>
      <vt:lpstr>Rezeknes</vt:lpstr>
      <vt:lpstr>Parka</vt:lpstr>
      <vt:lpstr>Zvaigznu</vt:lpstr>
      <vt:lpstr>Lazdu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</dc:creator>
  <cp:lastModifiedBy>Evita</cp:lastModifiedBy>
  <cp:lastPrinted>2016-04-20T13:30:53Z</cp:lastPrinted>
  <dcterms:created xsi:type="dcterms:W3CDTF">2014-05-26T07:59:43Z</dcterms:created>
  <dcterms:modified xsi:type="dcterms:W3CDTF">2016-04-21T11:38:08Z</dcterms:modified>
</cp:coreProperties>
</file>