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A8E640A7-7D72-4C6B-BE7F-4BD7E20400A5}" xr6:coauthVersionLast="47" xr6:coauthVersionMax="47" xr10:uidLastSave="{00000000-0000-0000-0000-000000000000}"/>
  <bookViews>
    <workbookView xWindow="1950" yWindow="1950" windowWidth="21600" windowHeight="11385" firstSheet="1" activeTab="2" xr2:uid="{00000000-000D-0000-FFFF-FFFF00000000}"/>
  </bookViews>
  <sheets>
    <sheet name="izlietojuma plāns" sheetId="4" state="hidden" r:id="rId1"/>
    <sheet name="Plāns 2025.-2027." sheetId="5" r:id="rId2"/>
    <sheet name="Sadalījums - pilsēta, pagasti" sheetId="3" r:id="rId3"/>
  </sheets>
  <definedNames>
    <definedName name="apr">#REF!</definedName>
    <definedName name="celi">#REF!</definedName>
    <definedName name="finans">#REF!</definedName>
    <definedName name="lauki">#REF!</definedName>
    <definedName name="nauda">#REF!</definedName>
    <definedName name="skait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5" l="1"/>
  <c r="F20" i="5"/>
  <c r="H24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9" i="3"/>
  <c r="D13" i="5"/>
  <c r="I24" i="3" l="1"/>
  <c r="F25" i="5"/>
  <c r="E25" i="5"/>
  <c r="F12" i="5"/>
  <c r="F13" i="5" s="1"/>
  <c r="E12" i="5"/>
  <c r="E13" i="5" s="1"/>
  <c r="F25" i="4"/>
  <c r="E22" i="4"/>
  <c r="E25" i="4" s="1"/>
  <c r="D20" i="4"/>
  <c r="D12" i="4"/>
  <c r="D13" i="4" s="1"/>
  <c r="D22" i="4" s="1"/>
  <c r="F12" i="4" l="1"/>
  <c r="F13" i="4" s="1"/>
  <c r="E12" i="4"/>
  <c r="E13" i="4" s="1"/>
  <c r="D25" i="4"/>
  <c r="D24" i="3" l="1"/>
  <c r="E24" i="3"/>
  <c r="F24" i="3"/>
  <c r="G24" i="3"/>
  <c r="C24" i="3"/>
</calcChain>
</file>

<file path=xl/sharedStrings.xml><?xml version="1.0" encoding="utf-8"?>
<sst xmlns="http://schemas.openxmlformats.org/spreadsheetml/2006/main" count="103" uniqueCount="58">
  <si>
    <t>Pārvalde</t>
  </si>
  <si>
    <t>Gulbene</t>
  </si>
  <si>
    <t>Kopā sadalījumam</t>
  </si>
  <si>
    <t>Procenti</t>
  </si>
  <si>
    <t>Kopā</t>
  </si>
  <si>
    <t>Summa EUR</t>
  </si>
  <si>
    <t>Pēc ceļu garuma 35%</t>
  </si>
  <si>
    <t>Pēc transportlīdzekļu skaita 30%</t>
  </si>
  <si>
    <t>Beļavas pagasts</t>
  </si>
  <si>
    <t>Druvienas pagasts</t>
  </si>
  <si>
    <t>Galgauskas pagasts</t>
  </si>
  <si>
    <t>Jaungulbenes pagasts</t>
  </si>
  <si>
    <t>Lejasciema pagasts</t>
  </si>
  <si>
    <t>Litenes pagasts</t>
  </si>
  <si>
    <t>Lizuma pagasts</t>
  </si>
  <si>
    <t>Līgo pagasts</t>
  </si>
  <si>
    <t>Rankas pagasts</t>
  </si>
  <si>
    <t>Stāmerienas pagasts</t>
  </si>
  <si>
    <t>Stradu pagasts</t>
  </si>
  <si>
    <t>Tirzas pagasts</t>
  </si>
  <si>
    <t>Daukstu pagasts</t>
  </si>
  <si>
    <t>Gulbenes novada pašvaldības domes priekšsēdētājs                                                                                                     A.Caunītis</t>
  </si>
  <si>
    <t>Gulbenes novada pašvaldības</t>
  </si>
  <si>
    <t>autoceļu un ielu finansēšanai paredzētās valsts budžeta valsts autoceļa fonda</t>
  </si>
  <si>
    <t>programmas mērķdotācijas izlietojuma plāns 2024. - 2026.gadam</t>
  </si>
  <si>
    <t>I. Plānotā mērķdotācija pašvaldības autoceļu un ielu finansēšanai (EUR):</t>
  </si>
  <si>
    <t>2024.gads</t>
  </si>
  <si>
    <t>2025.gads</t>
  </si>
  <si>
    <t>2026.gads</t>
  </si>
  <si>
    <t>Mēķdotācijas atlikums uz perioda sākumu</t>
  </si>
  <si>
    <t>-</t>
  </si>
  <si>
    <t>Plānots saņemt mērķdotācijua</t>
  </si>
  <si>
    <t>Plānots izlietot mērķdotāciju</t>
  </si>
  <si>
    <t>Mērķdotācijas atlikums uz perioda beigām</t>
  </si>
  <si>
    <t>II.Mērķdotācijas autoceļu un ielu finansēšanai plānotais izlietojums (EUR):</t>
  </si>
  <si>
    <t>Mērķdotācijas izlietojuma veids</t>
  </si>
  <si>
    <t>Autoceļu un ielu būvprojektēšana</t>
  </si>
  <si>
    <t>Autoceļu un ielu būvniecība</t>
  </si>
  <si>
    <t>Autoceļu un ielu rekonstrukcija</t>
  </si>
  <si>
    <t>Autoceļu un ielu ikdienas uzturēšana</t>
  </si>
  <si>
    <t>Autoceļu un ielu periodiskā uzturēšana (atjaunošana)</t>
  </si>
  <si>
    <r>
      <t xml:space="preserve">Pārējie izdevumi </t>
    </r>
    <r>
      <rPr>
        <i/>
        <sz val="10"/>
        <color theme="1"/>
        <rFont val="Times New Roman"/>
        <family val="1"/>
        <charset val="186"/>
      </rPr>
      <t>(apsekošana, dokumentu sastādīšana)</t>
    </r>
  </si>
  <si>
    <t>KOPĀ:</t>
  </si>
  <si>
    <t>4.pielikums
pie 2024.gada 21.februāra Gulbenes novada pašvaldības saistošajiem noteikumiem Nr.1
 “Par Gulbenes novada pašvaldības budžetu 2024.gadam”</t>
  </si>
  <si>
    <t>Gulbenes novada pašvaldības domes priekšsēdētājs                           A.Caunītis</t>
  </si>
  <si>
    <t xml:space="preserve">Ceļu fonda līdzekļu sadalījums Gulbenes novada pilsētas un pagastu pārvaldēm 2025. gadā </t>
  </si>
  <si>
    <t xml:space="preserve"> Pēc ielu, tiltu laukuma 35%</t>
  </si>
  <si>
    <t>programmas mērķdotācijas izlietojuma plāns 2025. - 2027.gadam</t>
  </si>
  <si>
    <t>2027.gads</t>
  </si>
  <si>
    <t>Rezerves fonds 30 %</t>
  </si>
  <si>
    <t>autoceļu un ielu finansēšanai paredzētās valsts budžeta valsts autoceļu fonda</t>
  </si>
  <si>
    <t>Plānots saņemt mērķdotāciju</t>
  </si>
  <si>
    <t>Mērķdotācijas atlikums uz perioda sākumu</t>
  </si>
  <si>
    <r>
      <t xml:space="preserve">I. Plānotā mērķdotācija pašvaldības autoceļu un ielu finansēšanai,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</si>
  <si>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r>
      <t xml:space="preserve">II.Mērķdotācijas autoceļu un ielu finansēšanai plānotais izlietojums,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</si>
  <si>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t>Papildus no valsts pārņemtajiem ceļiem</t>
  </si>
  <si>
    <t>Gulbenes novada pašvaldības domes priekšsēdētājs                                                        A.Caunītis</t>
  </si>
  <si>
    <t>4.pielikums
pie 2025.gada 6.februāra Gulbenes novada pašvaldības saistošajiem noteikumiem Nr.4
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</si>
</sst>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0"/>
      <color indexed="64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4"/>
      <color theme="9" tint="-0.249977111117893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2" fontId="8" fillId="0" borderId="1" xfId="0" applyNumberFormat="1" applyFont="1" applyBorder="1"/>
    <xf numFmtId="0" fontId="8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1" fontId="8" fillId="0" borderId="1" xfId="0" applyNumberFormat="1" applyFont="1" applyBorder="1"/>
    <xf numFmtId="0" fontId="10" fillId="3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4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0" fontId="11" fillId="0" borderId="0" xfId="0" applyFont="1"/>
    <xf numFmtId="1" fontId="9" fillId="3" borderId="1" xfId="0" applyNumberFormat="1" applyFont="1" applyFill="1" applyBorder="1"/>
    <xf numFmtId="1" fontId="8" fillId="3" borderId="1" xfId="0" applyNumberFormat="1" applyFont="1" applyFill="1" applyBorder="1"/>
    <xf numFmtId="1" fontId="7" fillId="2" borderId="1" xfId="0" applyNumberFormat="1" applyFont="1" applyFill="1" applyBorder="1"/>
    <xf numFmtId="1" fontId="2" fillId="0" borderId="0" xfId="0" applyNumberFormat="1" applyFont="1"/>
    <xf numFmtId="0" fontId="14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" fontId="10" fillId="0" borderId="1" xfId="0" applyNumberFormat="1" applyFont="1" applyBorder="1"/>
    <xf numFmtId="0" fontId="14" fillId="3" borderId="1" xfId="0" applyFont="1" applyFill="1" applyBorder="1"/>
    <xf numFmtId="1" fontId="7" fillId="0" borderId="1" xfId="0" applyNumberFormat="1" applyFont="1" applyBorder="1"/>
    <xf numFmtId="3" fontId="0" fillId="0" borderId="0" xfId="0" applyNumberForma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0E4A-AB0F-406F-817E-3F91D8F8EE16}">
  <dimension ref="A2:H29"/>
  <sheetViews>
    <sheetView workbookViewId="0">
      <selection activeCell="E31" sqref="E31"/>
    </sheetView>
  </sheetViews>
  <sheetFormatPr defaultRowHeight="15" x14ac:dyDescent="0.25"/>
  <cols>
    <col min="1" max="1" width="1.7109375" customWidth="1"/>
    <col min="2" max="2" width="5.28515625" customWidth="1"/>
    <col min="3" max="3" width="41.5703125" customWidth="1"/>
    <col min="4" max="6" width="10.140625" bestFit="1" customWidth="1"/>
  </cols>
  <sheetData>
    <row r="2" spans="1:6" ht="55.15" customHeight="1" x14ac:dyDescent="0.25">
      <c r="A2" s="42" t="s">
        <v>43</v>
      </c>
      <c r="B2" s="42"/>
      <c r="C2" s="42"/>
      <c r="D2" s="42"/>
      <c r="E2" s="42"/>
      <c r="F2" s="42"/>
    </row>
    <row r="3" spans="1:6" x14ac:dyDescent="0.25">
      <c r="A3" s="4"/>
      <c r="B3" s="4"/>
      <c r="C3" s="4"/>
      <c r="D3" s="4"/>
      <c r="E3" s="4"/>
      <c r="F3" s="4"/>
    </row>
    <row r="4" spans="1:6" ht="15.75" x14ac:dyDescent="0.25">
      <c r="A4" s="17"/>
      <c r="B4" s="43" t="s">
        <v>22</v>
      </c>
      <c r="C4" s="43"/>
      <c r="D4" s="43"/>
      <c r="E4" s="43"/>
      <c r="F4" s="43"/>
    </row>
    <row r="5" spans="1:6" ht="15.75" x14ac:dyDescent="0.25">
      <c r="A5" s="17"/>
      <c r="B5" s="43" t="s">
        <v>23</v>
      </c>
      <c r="C5" s="43"/>
      <c r="D5" s="43"/>
      <c r="E5" s="43"/>
      <c r="F5" s="43"/>
    </row>
    <row r="6" spans="1:6" ht="15.75" x14ac:dyDescent="0.25">
      <c r="A6" s="17"/>
      <c r="B6" s="43" t="s">
        <v>24</v>
      </c>
      <c r="C6" s="43"/>
      <c r="D6" s="43"/>
      <c r="E6" s="43"/>
      <c r="F6" s="43"/>
    </row>
    <row r="7" spans="1:6" x14ac:dyDescent="0.25">
      <c r="A7" s="17"/>
      <c r="B7" s="17"/>
      <c r="C7" s="17"/>
      <c r="D7" s="17"/>
      <c r="E7" s="17"/>
      <c r="F7" s="17"/>
    </row>
    <row r="8" spans="1:6" ht="15.75" x14ac:dyDescent="0.25">
      <c r="A8" s="17"/>
      <c r="B8" s="29" t="s">
        <v>25</v>
      </c>
      <c r="C8" s="17"/>
      <c r="D8" s="17"/>
      <c r="E8" s="17"/>
      <c r="F8" s="17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7"/>
      <c r="B10" s="17"/>
      <c r="C10" s="17"/>
      <c r="D10" s="19" t="s">
        <v>26</v>
      </c>
      <c r="E10" s="19" t="s">
        <v>27</v>
      </c>
      <c r="F10" s="19" t="s">
        <v>28</v>
      </c>
    </row>
    <row r="11" spans="1:6" ht="16.149999999999999" customHeight="1" x14ac:dyDescent="0.25">
      <c r="A11" s="17"/>
      <c r="B11" s="12">
        <v>1</v>
      </c>
      <c r="C11" s="20" t="s">
        <v>29</v>
      </c>
      <c r="D11" s="21">
        <v>80013</v>
      </c>
      <c r="E11" s="21" t="s">
        <v>30</v>
      </c>
      <c r="F11" s="21" t="s">
        <v>30</v>
      </c>
    </row>
    <row r="12" spans="1:6" ht="16.149999999999999" customHeight="1" x14ac:dyDescent="0.25">
      <c r="A12" s="17"/>
      <c r="B12" s="12">
        <v>2</v>
      </c>
      <c r="C12" s="12" t="s">
        <v>31</v>
      </c>
      <c r="D12" s="21">
        <f>875680+25850</f>
        <v>901530</v>
      </c>
      <c r="E12" s="21">
        <f>D12</f>
        <v>901530</v>
      </c>
      <c r="F12" s="21">
        <f>D12</f>
        <v>901530</v>
      </c>
    </row>
    <row r="13" spans="1:6" ht="16.149999999999999" customHeight="1" x14ac:dyDescent="0.25">
      <c r="A13" s="17"/>
      <c r="B13" s="12">
        <v>3</v>
      </c>
      <c r="C13" s="12" t="s">
        <v>32</v>
      </c>
      <c r="D13" s="21">
        <f>D11+D12</f>
        <v>981543</v>
      </c>
      <c r="E13" s="21">
        <f>E12</f>
        <v>901530</v>
      </c>
      <c r="F13" s="21">
        <f>F12</f>
        <v>901530</v>
      </c>
    </row>
    <row r="14" spans="1:6" ht="16.149999999999999" customHeight="1" x14ac:dyDescent="0.25">
      <c r="A14" s="17"/>
      <c r="B14" s="12">
        <v>4</v>
      </c>
      <c r="C14" s="12" t="s">
        <v>33</v>
      </c>
      <c r="D14" s="22" t="s">
        <v>30</v>
      </c>
      <c r="E14" s="22" t="s">
        <v>30</v>
      </c>
      <c r="F14" s="22" t="s">
        <v>30</v>
      </c>
    </row>
    <row r="15" spans="1:6" x14ac:dyDescent="0.25">
      <c r="A15" s="17"/>
      <c r="B15" s="17"/>
      <c r="C15" s="17"/>
      <c r="D15" s="23"/>
      <c r="E15" s="23"/>
      <c r="F15" s="23"/>
    </row>
    <row r="16" spans="1:6" ht="15.75" x14ac:dyDescent="0.25">
      <c r="A16" s="17"/>
      <c r="B16" s="29" t="s">
        <v>34</v>
      </c>
      <c r="C16" s="17"/>
      <c r="D16" s="17"/>
      <c r="E16" s="17"/>
      <c r="F16" s="17"/>
    </row>
    <row r="17" spans="1:8" x14ac:dyDescent="0.25">
      <c r="A17" s="17"/>
      <c r="B17" s="18"/>
      <c r="C17" s="17"/>
      <c r="D17" s="17"/>
      <c r="E17" s="17"/>
      <c r="F17" s="17"/>
    </row>
    <row r="18" spans="1:8" x14ac:dyDescent="0.25">
      <c r="A18" s="17"/>
      <c r="B18" s="44" t="s">
        <v>35</v>
      </c>
      <c r="C18" s="45"/>
      <c r="D18" s="19" t="s">
        <v>26</v>
      </c>
      <c r="E18" s="19" t="s">
        <v>27</v>
      </c>
      <c r="F18" s="19" t="s">
        <v>28</v>
      </c>
    </row>
    <row r="19" spans="1:8" ht="15.6" customHeight="1" x14ac:dyDescent="0.25">
      <c r="A19" s="17"/>
      <c r="B19" s="12">
        <v>1</v>
      </c>
      <c r="C19" s="12" t="s">
        <v>36</v>
      </c>
      <c r="D19" s="21">
        <v>16335</v>
      </c>
      <c r="E19" s="21"/>
      <c r="F19" s="21"/>
    </row>
    <row r="20" spans="1:8" ht="15.6" customHeight="1" x14ac:dyDescent="0.25">
      <c r="A20" s="17"/>
      <c r="B20" s="12">
        <v>2</v>
      </c>
      <c r="C20" s="12" t="s">
        <v>37</v>
      </c>
      <c r="D20" s="21">
        <f>265241-D19</f>
        <v>248906</v>
      </c>
      <c r="E20" s="21">
        <v>218920</v>
      </c>
      <c r="F20" s="21">
        <v>218920</v>
      </c>
    </row>
    <row r="21" spans="1:8" ht="15.6" customHeight="1" x14ac:dyDescent="0.25">
      <c r="A21" s="17"/>
      <c r="B21" s="12">
        <v>3</v>
      </c>
      <c r="C21" s="12" t="s">
        <v>38</v>
      </c>
      <c r="D21" s="21"/>
      <c r="E21" s="21"/>
      <c r="F21" s="21"/>
    </row>
    <row r="22" spans="1:8" ht="15.6" customHeight="1" x14ac:dyDescent="0.25">
      <c r="A22" s="17"/>
      <c r="B22" s="12">
        <v>4</v>
      </c>
      <c r="C22" s="12" t="s">
        <v>39</v>
      </c>
      <c r="D22" s="21">
        <f>D13-D19-D20</f>
        <v>716302</v>
      </c>
      <c r="E22" s="21">
        <f>656760+25850</f>
        <v>682610</v>
      </c>
      <c r="F22" s="21">
        <v>682610</v>
      </c>
    </row>
    <row r="23" spans="1:8" ht="15.6" customHeight="1" x14ac:dyDescent="0.25">
      <c r="A23" s="17"/>
      <c r="B23" s="12">
        <v>5</v>
      </c>
      <c r="C23" s="12" t="s">
        <v>40</v>
      </c>
      <c r="D23" s="21"/>
      <c r="E23" s="21"/>
      <c r="F23" s="21"/>
    </row>
    <row r="24" spans="1:8" ht="15.6" customHeight="1" x14ac:dyDescent="0.25">
      <c r="A24" s="17"/>
      <c r="B24" s="12">
        <v>6</v>
      </c>
      <c r="C24" s="12" t="s">
        <v>41</v>
      </c>
      <c r="D24" s="21"/>
      <c r="E24" s="21"/>
      <c r="F24" s="21"/>
    </row>
    <row r="25" spans="1:8" ht="17.45" customHeight="1" x14ac:dyDescent="0.25">
      <c r="A25" s="17"/>
      <c r="B25" s="12"/>
      <c r="C25" s="24" t="s">
        <v>42</v>
      </c>
      <c r="D25" s="25">
        <f>SUM(D19:D24)</f>
        <v>981543</v>
      </c>
      <c r="E25" s="25">
        <f>SUM(E19:E24)</f>
        <v>901530</v>
      </c>
      <c r="F25" s="25">
        <f>SUM(F19:F24)</f>
        <v>901530</v>
      </c>
    </row>
    <row r="26" spans="1:8" x14ac:dyDescent="0.25">
      <c r="A26" s="17"/>
      <c r="B26" s="17"/>
      <c r="C26" s="26"/>
      <c r="D26" s="27"/>
      <c r="E26" s="27"/>
      <c r="F26" s="27"/>
    </row>
    <row r="27" spans="1:8" x14ac:dyDescent="0.25">
      <c r="A27" s="17"/>
      <c r="B27" s="17"/>
      <c r="C27" s="26"/>
      <c r="D27" s="27"/>
      <c r="E27" s="27"/>
      <c r="F27" s="27"/>
    </row>
    <row r="28" spans="1:8" ht="20.25" x14ac:dyDescent="0.3">
      <c r="A28" s="28"/>
      <c r="B28" s="41" t="s">
        <v>44</v>
      </c>
      <c r="C28" s="41"/>
      <c r="D28" s="41"/>
      <c r="E28" s="41"/>
      <c r="F28" s="41"/>
      <c r="G28" s="41"/>
      <c r="H28" s="41"/>
    </row>
    <row r="29" spans="1:8" x14ac:dyDescent="0.25">
      <c r="A29" s="17"/>
      <c r="B29" s="17"/>
      <c r="C29" s="17"/>
      <c r="D29" s="17"/>
      <c r="E29" s="17"/>
      <c r="F29" s="17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9B2D-B685-4DE4-9D4B-22EEEE8A1F9A}">
  <sheetPr>
    <pageSetUpPr fitToPage="1"/>
  </sheetPr>
  <dimension ref="A2:L29"/>
  <sheetViews>
    <sheetView topLeftCell="A19" workbookViewId="0">
      <selection activeCell="A2" sqref="A2:F2"/>
    </sheetView>
  </sheetViews>
  <sheetFormatPr defaultRowHeight="15" x14ac:dyDescent="0.25"/>
  <cols>
    <col min="1" max="1" width="1.7109375" customWidth="1"/>
    <col min="2" max="2" width="5.28515625" customWidth="1"/>
    <col min="3" max="3" width="45.7109375" customWidth="1"/>
    <col min="4" max="4" width="11.5703125" customWidth="1"/>
    <col min="5" max="5" width="12.140625" customWidth="1"/>
    <col min="6" max="6" width="11.28515625" customWidth="1"/>
  </cols>
  <sheetData>
    <row r="2" spans="1:6" ht="52.9" customHeight="1" x14ac:dyDescent="0.25">
      <c r="A2" s="42" t="s">
        <v>57</v>
      </c>
      <c r="B2" s="42"/>
      <c r="C2" s="42"/>
      <c r="D2" s="42"/>
      <c r="E2" s="42"/>
      <c r="F2" s="42"/>
    </row>
    <row r="3" spans="1:6" x14ac:dyDescent="0.25">
      <c r="A3" s="4"/>
      <c r="B3" s="4"/>
      <c r="C3" s="4"/>
      <c r="D3" s="4"/>
      <c r="E3" s="4"/>
      <c r="F3" s="4"/>
    </row>
    <row r="4" spans="1:6" ht="15.75" x14ac:dyDescent="0.25">
      <c r="A4" s="17"/>
      <c r="B4" s="43" t="s">
        <v>22</v>
      </c>
      <c r="C4" s="43"/>
      <c r="D4" s="43"/>
      <c r="E4" s="43"/>
      <c r="F4" s="43"/>
    </row>
    <row r="5" spans="1:6" ht="15.75" x14ac:dyDescent="0.25">
      <c r="A5" s="17"/>
      <c r="B5" s="43" t="s">
        <v>50</v>
      </c>
      <c r="C5" s="43"/>
      <c r="D5" s="43"/>
      <c r="E5" s="43"/>
      <c r="F5" s="43"/>
    </row>
    <row r="6" spans="1:6" ht="15.75" x14ac:dyDescent="0.25">
      <c r="A6" s="17"/>
      <c r="B6" s="43" t="s">
        <v>47</v>
      </c>
      <c r="C6" s="43"/>
      <c r="D6" s="43"/>
      <c r="E6" s="43"/>
      <c r="F6" s="43"/>
    </row>
    <row r="7" spans="1:6" x14ac:dyDescent="0.25">
      <c r="A7" s="17"/>
      <c r="B7" s="17"/>
      <c r="C7" s="17"/>
      <c r="D7" s="17"/>
      <c r="E7" s="17"/>
      <c r="F7" s="17"/>
    </row>
    <row r="8" spans="1:6" ht="15.75" x14ac:dyDescent="0.25">
      <c r="A8" s="17"/>
      <c r="B8" s="29" t="s">
        <v>53</v>
      </c>
      <c r="C8" s="17"/>
      <c r="D8" s="17"/>
      <c r="E8" s="17"/>
      <c r="F8" s="17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7"/>
      <c r="B10" s="17"/>
      <c r="C10" s="17"/>
      <c r="D10" s="19" t="s">
        <v>27</v>
      </c>
      <c r="E10" s="19" t="s">
        <v>28</v>
      </c>
      <c r="F10" s="19" t="s">
        <v>48</v>
      </c>
    </row>
    <row r="11" spans="1:6" ht="18.600000000000001" customHeight="1" x14ac:dyDescent="0.25">
      <c r="A11" s="17"/>
      <c r="B11" s="22">
        <v>1</v>
      </c>
      <c r="C11" s="20" t="s">
        <v>52</v>
      </c>
      <c r="D11" s="21">
        <v>260896</v>
      </c>
      <c r="E11" s="21" t="s">
        <v>30</v>
      </c>
      <c r="F11" s="21" t="s">
        <v>30</v>
      </c>
    </row>
    <row r="12" spans="1:6" ht="18.600000000000001" customHeight="1" x14ac:dyDescent="0.25">
      <c r="A12" s="17"/>
      <c r="B12" s="22">
        <v>2</v>
      </c>
      <c r="C12" s="12" t="s">
        <v>51</v>
      </c>
      <c r="D12" s="21">
        <v>904566</v>
      </c>
      <c r="E12" s="21">
        <f>D12</f>
        <v>904566</v>
      </c>
      <c r="F12" s="21">
        <f>D12</f>
        <v>904566</v>
      </c>
    </row>
    <row r="13" spans="1:6" ht="18.600000000000001" customHeight="1" x14ac:dyDescent="0.25">
      <c r="A13" s="17"/>
      <c r="B13" s="22">
        <v>3</v>
      </c>
      <c r="C13" s="12" t="s">
        <v>32</v>
      </c>
      <c r="D13" s="21">
        <f>D11+D12</f>
        <v>1165462</v>
      </c>
      <c r="E13" s="21">
        <f>E12</f>
        <v>904566</v>
      </c>
      <c r="F13" s="21">
        <f>F12</f>
        <v>904566</v>
      </c>
    </row>
    <row r="14" spans="1:6" ht="18.600000000000001" customHeight="1" x14ac:dyDescent="0.25">
      <c r="A14" s="17"/>
      <c r="B14" s="22">
        <v>4</v>
      </c>
      <c r="C14" s="12" t="s">
        <v>33</v>
      </c>
      <c r="D14" s="22" t="s">
        <v>30</v>
      </c>
      <c r="E14" s="22" t="s">
        <v>30</v>
      </c>
      <c r="F14" s="22" t="s">
        <v>30</v>
      </c>
    </row>
    <row r="15" spans="1:6" x14ac:dyDescent="0.25">
      <c r="A15" s="17"/>
      <c r="B15" s="17"/>
      <c r="C15" s="17"/>
      <c r="D15" s="23"/>
      <c r="E15" s="23"/>
      <c r="F15" s="23"/>
    </row>
    <row r="16" spans="1:6" ht="15.75" x14ac:dyDescent="0.25">
      <c r="A16" s="17"/>
      <c r="B16" s="29" t="s">
        <v>54</v>
      </c>
      <c r="C16" s="17"/>
      <c r="D16" s="17"/>
      <c r="E16" s="17"/>
      <c r="F16" s="17"/>
    </row>
    <row r="17" spans="1:12" x14ac:dyDescent="0.25">
      <c r="A17" s="17"/>
      <c r="B17" s="18"/>
      <c r="C17" s="17"/>
      <c r="D17" s="17"/>
      <c r="E17" s="17"/>
      <c r="F17" s="17"/>
    </row>
    <row r="18" spans="1:12" ht="18.600000000000001" customHeight="1" x14ac:dyDescent="0.25">
      <c r="A18" s="17"/>
      <c r="B18" s="44" t="s">
        <v>35</v>
      </c>
      <c r="C18" s="45"/>
      <c r="D18" s="19" t="s">
        <v>27</v>
      </c>
      <c r="E18" s="19" t="s">
        <v>28</v>
      </c>
      <c r="F18" s="19" t="s">
        <v>48</v>
      </c>
    </row>
    <row r="19" spans="1:12" ht="18.600000000000001" customHeight="1" x14ac:dyDescent="0.25">
      <c r="A19" s="17"/>
      <c r="B19" s="22">
        <v>1</v>
      </c>
      <c r="C19" s="12" t="s">
        <v>36</v>
      </c>
      <c r="D19" s="21">
        <v>83611</v>
      </c>
      <c r="E19" s="21">
        <v>58080</v>
      </c>
      <c r="F19" s="21" t="s">
        <v>30</v>
      </c>
    </row>
    <row r="20" spans="1:12" ht="18.600000000000001" customHeight="1" x14ac:dyDescent="0.25">
      <c r="A20" s="17"/>
      <c r="B20" s="22">
        <v>2</v>
      </c>
      <c r="C20" s="12" t="s">
        <v>37</v>
      </c>
      <c r="D20" s="21">
        <v>230230</v>
      </c>
      <c r="E20" s="21">
        <v>213290</v>
      </c>
      <c r="F20" s="21">
        <f>F13-F22</f>
        <v>271370</v>
      </c>
      <c r="G20" s="40"/>
      <c r="H20" s="40"/>
    </row>
    <row r="21" spans="1:12" ht="18.600000000000001" customHeight="1" x14ac:dyDescent="0.25">
      <c r="A21" s="17"/>
      <c r="B21" s="22">
        <v>3</v>
      </c>
      <c r="C21" s="12" t="s">
        <v>38</v>
      </c>
      <c r="D21" s="21" t="s">
        <v>30</v>
      </c>
      <c r="E21" s="21" t="s">
        <v>30</v>
      </c>
      <c r="F21" s="21" t="s">
        <v>30</v>
      </c>
    </row>
    <row r="22" spans="1:12" ht="18.600000000000001" customHeight="1" x14ac:dyDescent="0.25">
      <c r="A22" s="17"/>
      <c r="B22" s="22">
        <v>4</v>
      </c>
      <c r="C22" s="12" t="s">
        <v>39</v>
      </c>
      <c r="D22" s="21">
        <v>851621</v>
      </c>
      <c r="E22" s="21">
        <v>633196</v>
      </c>
      <c r="F22" s="21">
        <v>633196</v>
      </c>
      <c r="J22" s="40"/>
      <c r="L22" s="40"/>
    </row>
    <row r="23" spans="1:12" ht="18.600000000000001" customHeight="1" x14ac:dyDescent="0.25">
      <c r="A23" s="17"/>
      <c r="B23" s="22">
        <v>5</v>
      </c>
      <c r="C23" s="12" t="s">
        <v>40</v>
      </c>
      <c r="D23" s="21" t="s">
        <v>30</v>
      </c>
      <c r="E23" s="21" t="s">
        <v>30</v>
      </c>
      <c r="F23" s="21" t="s">
        <v>30</v>
      </c>
    </row>
    <row r="24" spans="1:12" ht="18.600000000000001" customHeight="1" x14ac:dyDescent="0.25">
      <c r="A24" s="17"/>
      <c r="B24" s="22">
        <v>6</v>
      </c>
      <c r="C24" s="12" t="s">
        <v>41</v>
      </c>
      <c r="D24" s="21" t="s">
        <v>30</v>
      </c>
      <c r="E24" s="21" t="s">
        <v>30</v>
      </c>
      <c r="F24" s="21" t="s">
        <v>30</v>
      </c>
    </row>
    <row r="25" spans="1:12" ht="18.600000000000001" customHeight="1" x14ac:dyDescent="0.25">
      <c r="A25" s="17"/>
      <c r="B25" s="12"/>
      <c r="C25" s="24" t="s">
        <v>42</v>
      </c>
      <c r="D25" s="25">
        <f>SUM(D19:D24)</f>
        <v>1165462</v>
      </c>
      <c r="E25" s="25">
        <f>SUM(E19:E24)</f>
        <v>904566</v>
      </c>
      <c r="F25" s="25">
        <f>SUM(F19:F24)</f>
        <v>904566</v>
      </c>
    </row>
    <row r="26" spans="1:12" x14ac:dyDescent="0.25">
      <c r="A26" s="17"/>
      <c r="B26" s="17"/>
      <c r="C26" s="26"/>
      <c r="D26" s="27"/>
      <c r="E26" s="27"/>
      <c r="F26" s="27"/>
    </row>
    <row r="27" spans="1:12" x14ac:dyDescent="0.25">
      <c r="A27" s="17"/>
      <c r="B27" s="17"/>
      <c r="C27" s="26"/>
      <c r="D27" s="27"/>
      <c r="E27" s="27"/>
      <c r="F27" s="27"/>
    </row>
    <row r="28" spans="1:12" ht="20.25" x14ac:dyDescent="0.3">
      <c r="A28" s="28"/>
      <c r="B28" s="41" t="s">
        <v>56</v>
      </c>
      <c r="C28" s="41"/>
      <c r="D28" s="41"/>
      <c r="E28" s="41"/>
      <c r="F28" s="41"/>
      <c r="G28" s="41"/>
      <c r="H28" s="41"/>
    </row>
    <row r="29" spans="1:12" x14ac:dyDescent="0.25">
      <c r="A29" s="17"/>
      <c r="B29" s="17"/>
      <c r="C29" s="17"/>
      <c r="D29" s="17"/>
      <c r="E29" s="17"/>
      <c r="F29" s="17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pane ySplit="1" topLeftCell="A16" activePane="bottomLeft" state="frozen"/>
      <selection activeCell="Q22" sqref="Q22"/>
      <selection pane="bottomLeft" activeCell="D26" sqref="D26"/>
    </sheetView>
  </sheetViews>
  <sheetFormatPr defaultColWidth="8.85546875" defaultRowHeight="21" x14ac:dyDescent="0.35"/>
  <cols>
    <col min="1" max="1" width="19.42578125" style="2" customWidth="1"/>
    <col min="2" max="2" width="12.42578125" style="2" customWidth="1"/>
    <col min="3" max="3" width="14.5703125" style="2" customWidth="1"/>
    <col min="4" max="4" width="11.7109375" style="2" customWidth="1"/>
    <col min="5" max="5" width="13.42578125" style="2" customWidth="1"/>
    <col min="6" max="6" width="11.5703125" style="2" customWidth="1"/>
    <col min="7" max="7" width="13" style="2" customWidth="1"/>
    <col min="8" max="8" width="16.7109375" style="2" customWidth="1"/>
    <col min="9" max="9" width="14.140625" style="2" customWidth="1"/>
    <col min="10" max="10" width="13.85546875" style="2" customWidth="1"/>
    <col min="11" max="11" width="8.85546875" style="2"/>
    <col min="12" max="12" width="50.140625" style="2" customWidth="1"/>
    <col min="13" max="16384" width="8.85546875" style="2"/>
  </cols>
  <sheetData>
    <row r="1" spans="1:18" ht="21" hidden="1" customHeight="1" x14ac:dyDescent="0.35">
      <c r="A1" s="47"/>
      <c r="B1" s="47"/>
      <c r="C1" s="47"/>
      <c r="D1" s="47"/>
      <c r="E1" s="47"/>
      <c r="F1" s="47"/>
      <c r="G1" s="47"/>
      <c r="H1" s="47"/>
    </row>
    <row r="2" spans="1:18" ht="21" hidden="1" customHeight="1" x14ac:dyDescent="0.35">
      <c r="A2" s="47"/>
      <c r="B2" s="47"/>
      <c r="C2" s="47"/>
      <c r="D2" s="47"/>
      <c r="E2" s="47"/>
      <c r="F2" s="47"/>
      <c r="G2" s="47"/>
      <c r="H2" s="47"/>
    </row>
    <row r="3" spans="1:18" ht="56.45" customHeight="1" x14ac:dyDescent="0.35">
      <c r="A3" s="42" t="s">
        <v>57</v>
      </c>
      <c r="B3" s="42"/>
      <c r="C3" s="42"/>
      <c r="D3" s="42"/>
      <c r="E3" s="42"/>
      <c r="F3" s="42"/>
      <c r="G3" s="42"/>
      <c r="H3" s="42"/>
      <c r="I3" s="42"/>
    </row>
    <row r="4" spans="1:18" ht="13.15" customHeight="1" x14ac:dyDescent="0.35">
      <c r="A4" s="4"/>
      <c r="B4" s="4"/>
      <c r="D4" s="4"/>
      <c r="E4" s="4"/>
      <c r="F4" s="4"/>
      <c r="G4" s="4"/>
      <c r="H4" s="4"/>
    </row>
    <row r="5" spans="1:18" s="1" customFormat="1" ht="30.75" customHeight="1" x14ac:dyDescent="0.35">
      <c r="A5" s="50" t="s">
        <v>45</v>
      </c>
      <c r="B5" s="50"/>
      <c r="C5" s="50"/>
      <c r="D5" s="50"/>
      <c r="E5" s="50"/>
      <c r="F5" s="50"/>
      <c r="G5" s="50"/>
      <c r="H5" s="50"/>
      <c r="I5" s="50"/>
      <c r="L5" s="4"/>
      <c r="M5" s="4"/>
      <c r="N5" s="4"/>
      <c r="O5" s="4"/>
      <c r="P5" s="4"/>
      <c r="Q5" s="4"/>
      <c r="R5" s="4"/>
    </row>
    <row r="6" spans="1:18" s="1" customFormat="1" ht="12.6" customHeight="1" x14ac:dyDescent="0.35">
      <c r="A6" s="5"/>
      <c r="B6" s="5"/>
      <c r="C6" s="5"/>
      <c r="D6" s="5"/>
      <c r="E6" s="5"/>
      <c r="F6" s="5"/>
      <c r="G6" s="5"/>
      <c r="H6" s="5"/>
    </row>
    <row r="7" spans="1:18" ht="51" customHeight="1" x14ac:dyDescent="0.35">
      <c r="A7" s="48" t="s">
        <v>0</v>
      </c>
      <c r="B7" s="46" t="s">
        <v>7</v>
      </c>
      <c r="C7" s="46"/>
      <c r="D7" s="46" t="s">
        <v>6</v>
      </c>
      <c r="E7" s="46"/>
      <c r="F7" s="46" t="s">
        <v>46</v>
      </c>
      <c r="G7" s="46"/>
      <c r="H7" s="36" t="s">
        <v>55</v>
      </c>
      <c r="I7" s="8" t="s">
        <v>2</v>
      </c>
      <c r="L7" s="3"/>
      <c r="M7" s="3"/>
      <c r="N7" s="3"/>
    </row>
    <row r="8" spans="1:18" ht="21.6" customHeight="1" x14ac:dyDescent="0.35">
      <c r="A8" s="49"/>
      <c r="B8" s="9" t="s">
        <v>3</v>
      </c>
      <c r="C8" s="9" t="s">
        <v>5</v>
      </c>
      <c r="D8" s="9" t="s">
        <v>3</v>
      </c>
      <c r="E8" s="9" t="s">
        <v>5</v>
      </c>
      <c r="F8" s="9" t="s">
        <v>3</v>
      </c>
      <c r="G8" s="9" t="s">
        <v>5</v>
      </c>
      <c r="H8" s="35" t="s">
        <v>5</v>
      </c>
      <c r="I8" s="10" t="s">
        <v>5</v>
      </c>
    </row>
    <row r="9" spans="1:18" x14ac:dyDescent="0.35">
      <c r="A9" s="12" t="s">
        <v>8</v>
      </c>
      <c r="B9" s="6">
        <v>7.1135599999999997</v>
      </c>
      <c r="C9" s="13">
        <v>13063.32</v>
      </c>
      <c r="D9" s="6">
        <v>10.51238</v>
      </c>
      <c r="E9" s="13">
        <v>22522.39</v>
      </c>
      <c r="F9" s="6">
        <v>3.1985000000000001</v>
      </c>
      <c r="G9" s="13">
        <v>6852.67</v>
      </c>
      <c r="H9" s="34"/>
      <c r="I9" s="39">
        <f>C9+E9+G9+H9</f>
        <v>42438.38</v>
      </c>
      <c r="K9" s="33"/>
    </row>
    <row r="10" spans="1:18" x14ac:dyDescent="0.35">
      <c r="A10" s="12" t="s">
        <v>20</v>
      </c>
      <c r="B10" s="6">
        <v>4.8883900000000002</v>
      </c>
      <c r="C10" s="13">
        <v>8977.0300000000007</v>
      </c>
      <c r="D10" s="6">
        <v>10.041259999999999</v>
      </c>
      <c r="E10" s="13">
        <v>21513.040000000001</v>
      </c>
      <c r="F10" s="6">
        <v>1.0878000000000001</v>
      </c>
      <c r="G10" s="13">
        <v>2330.5700000000002</v>
      </c>
      <c r="H10" s="37">
        <v>3177.7200000000003</v>
      </c>
      <c r="I10" s="39">
        <f t="shared" ref="I10:I22" si="0">C10+E10+G10+H10</f>
        <v>35998.36</v>
      </c>
      <c r="K10" s="33"/>
    </row>
    <row r="11" spans="1:18" x14ac:dyDescent="0.35">
      <c r="A11" s="12" t="s">
        <v>9</v>
      </c>
      <c r="B11" s="6">
        <v>2.1019700000000001</v>
      </c>
      <c r="C11" s="13">
        <v>3860.05</v>
      </c>
      <c r="D11" s="6">
        <v>3.33169</v>
      </c>
      <c r="E11" s="13">
        <v>7138.03</v>
      </c>
      <c r="F11" s="6">
        <v>0</v>
      </c>
      <c r="G11" s="13">
        <v>0</v>
      </c>
      <c r="H11" s="37"/>
      <c r="I11" s="39">
        <f t="shared" si="0"/>
        <v>10998.08</v>
      </c>
      <c r="K11" s="33"/>
    </row>
    <row r="12" spans="1:18" x14ac:dyDescent="0.35">
      <c r="A12" s="12" t="s">
        <v>10</v>
      </c>
      <c r="B12" s="6">
        <v>2.996</v>
      </c>
      <c r="C12" s="13">
        <v>5501.85</v>
      </c>
      <c r="D12" s="6">
        <v>4.8682100000000004</v>
      </c>
      <c r="E12" s="13">
        <v>10429.959999999999</v>
      </c>
      <c r="F12" s="6">
        <v>0.90039999999999998</v>
      </c>
      <c r="G12" s="13">
        <v>1929.07</v>
      </c>
      <c r="H12" s="37">
        <v>8441.16</v>
      </c>
      <c r="I12" s="39">
        <f t="shared" si="0"/>
        <v>26302.04</v>
      </c>
      <c r="K12" s="33"/>
    </row>
    <row r="13" spans="1:18" x14ac:dyDescent="0.35">
      <c r="A13" s="12" t="s">
        <v>11</v>
      </c>
      <c r="B13" s="6">
        <v>4.9946000000000002</v>
      </c>
      <c r="C13" s="13">
        <v>9172.07</v>
      </c>
      <c r="D13" s="6">
        <v>5.5364000000000004</v>
      </c>
      <c r="E13" s="13">
        <v>11861.54</v>
      </c>
      <c r="F13" s="6">
        <v>0.74560000000000004</v>
      </c>
      <c r="G13" s="13">
        <v>1597.42</v>
      </c>
      <c r="H13" s="37">
        <v>1638</v>
      </c>
      <c r="I13" s="39">
        <f t="shared" si="0"/>
        <v>24269.03</v>
      </c>
      <c r="K13" s="33"/>
    </row>
    <row r="14" spans="1:18" x14ac:dyDescent="0.35">
      <c r="A14" s="12" t="s">
        <v>12</v>
      </c>
      <c r="B14" s="6">
        <v>6.5688300000000002</v>
      </c>
      <c r="C14" s="13">
        <v>12062.98</v>
      </c>
      <c r="D14" s="6">
        <v>10.98657</v>
      </c>
      <c r="E14" s="13">
        <v>23538.33</v>
      </c>
      <c r="F14" s="6">
        <v>1.8844000000000001</v>
      </c>
      <c r="G14" s="13">
        <v>4037.26</v>
      </c>
      <c r="H14" s="37"/>
      <c r="I14" s="39">
        <f t="shared" si="0"/>
        <v>39638.57</v>
      </c>
      <c r="K14" s="33"/>
    </row>
    <row r="15" spans="1:18" x14ac:dyDescent="0.35">
      <c r="A15" s="12" t="s">
        <v>13</v>
      </c>
      <c r="B15" s="6">
        <v>3.4184700000000001</v>
      </c>
      <c r="C15" s="13">
        <v>6277.67</v>
      </c>
      <c r="D15" s="6">
        <v>11.882619999999999</v>
      </c>
      <c r="E15" s="13">
        <v>25458.080000000002</v>
      </c>
      <c r="F15" s="6">
        <v>1.6202000000000001</v>
      </c>
      <c r="G15" s="13">
        <v>3471.22</v>
      </c>
      <c r="H15" s="37"/>
      <c r="I15" s="39">
        <f t="shared" si="0"/>
        <v>35206.97</v>
      </c>
      <c r="K15" s="33"/>
    </row>
    <row r="16" spans="1:18" x14ac:dyDescent="0.35">
      <c r="A16" s="12" t="s">
        <v>14</v>
      </c>
      <c r="B16" s="6">
        <v>7.9514199999999997</v>
      </c>
      <c r="C16" s="13">
        <v>14601.97</v>
      </c>
      <c r="D16" s="6">
        <v>9.5778400000000001</v>
      </c>
      <c r="E16" s="13">
        <v>20520.18</v>
      </c>
      <c r="F16" s="6">
        <v>0.4849</v>
      </c>
      <c r="G16" s="13">
        <v>1038.8800000000001</v>
      </c>
      <c r="H16" s="37">
        <v>1561.5599999999997</v>
      </c>
      <c r="I16" s="39">
        <f t="shared" si="0"/>
        <v>37722.589999999997</v>
      </c>
      <c r="K16" s="33"/>
    </row>
    <row r="17" spans="1:11" x14ac:dyDescent="0.35">
      <c r="A17" s="12" t="s">
        <v>15</v>
      </c>
      <c r="B17" s="6">
        <v>1.71207</v>
      </c>
      <c r="C17" s="13">
        <v>3144.04</v>
      </c>
      <c r="D17" s="6">
        <v>5.0591200000000001</v>
      </c>
      <c r="E17" s="13">
        <v>10838.98</v>
      </c>
      <c r="F17" s="6">
        <v>0.4088</v>
      </c>
      <c r="G17" s="13">
        <v>875.84</v>
      </c>
      <c r="H17" s="37"/>
      <c r="I17" s="39">
        <f t="shared" si="0"/>
        <v>14858.86</v>
      </c>
      <c r="K17" s="33"/>
    </row>
    <row r="18" spans="1:11" x14ac:dyDescent="0.35">
      <c r="A18" s="12" t="s">
        <v>16</v>
      </c>
      <c r="B18" s="6">
        <v>8.4116499999999998</v>
      </c>
      <c r="C18" s="13">
        <v>15447.13</v>
      </c>
      <c r="D18" s="6">
        <v>8.7649299999999997</v>
      </c>
      <c r="E18" s="13">
        <v>18778.54</v>
      </c>
      <c r="F18" s="6">
        <v>1.6155999999999999</v>
      </c>
      <c r="G18" s="13">
        <v>3461.36</v>
      </c>
      <c r="H18" s="37">
        <v>5808.347999999999</v>
      </c>
      <c r="I18" s="39">
        <f t="shared" si="0"/>
        <v>43495.377999999997</v>
      </c>
      <c r="K18" s="33"/>
    </row>
    <row r="19" spans="1:11" x14ac:dyDescent="0.35">
      <c r="A19" s="12" t="s">
        <v>17</v>
      </c>
      <c r="B19" s="6">
        <v>4.8784700000000001</v>
      </c>
      <c r="C19" s="13">
        <v>8958.81</v>
      </c>
      <c r="D19" s="6">
        <v>7.7811300000000001</v>
      </c>
      <c r="E19" s="13">
        <v>16670.79</v>
      </c>
      <c r="F19" s="6">
        <v>0.81559999999999999</v>
      </c>
      <c r="G19" s="13">
        <v>1747.39</v>
      </c>
      <c r="H19" s="37">
        <v>436.79999999999995</v>
      </c>
      <c r="I19" s="39">
        <f t="shared" si="0"/>
        <v>27813.789999999997</v>
      </c>
      <c r="K19" s="33"/>
    </row>
    <row r="20" spans="1:11" x14ac:dyDescent="0.35">
      <c r="A20" s="12" t="s">
        <v>18</v>
      </c>
      <c r="B20" s="6">
        <v>7.6233500000000003</v>
      </c>
      <c r="C20" s="13">
        <v>13999.5</v>
      </c>
      <c r="D20" s="6">
        <v>6.0321499999999997</v>
      </c>
      <c r="E20" s="13">
        <v>12923.66</v>
      </c>
      <c r="F20" s="6">
        <v>2.3010999999999999</v>
      </c>
      <c r="G20" s="13">
        <v>4930.0200000000004</v>
      </c>
      <c r="H20" s="34"/>
      <c r="I20" s="39">
        <f t="shared" si="0"/>
        <v>31853.18</v>
      </c>
      <c r="K20" s="33"/>
    </row>
    <row r="21" spans="1:11" x14ac:dyDescent="0.35">
      <c r="A21" s="12" t="s">
        <v>19</v>
      </c>
      <c r="B21" s="6">
        <v>3.9546999999999999</v>
      </c>
      <c r="C21" s="13">
        <v>7262.4</v>
      </c>
      <c r="D21" s="6">
        <v>5.3654999999999999</v>
      </c>
      <c r="E21" s="13">
        <v>11495.39</v>
      </c>
      <c r="F21" s="6">
        <v>0.53990000000000005</v>
      </c>
      <c r="G21" s="13">
        <v>1156.72</v>
      </c>
      <c r="H21" s="34"/>
      <c r="I21" s="39">
        <f t="shared" si="0"/>
        <v>19914.510000000002</v>
      </c>
      <c r="K21" s="33"/>
    </row>
    <row r="22" spans="1:11" x14ac:dyDescent="0.35">
      <c r="A22" s="12" t="s">
        <v>1</v>
      </c>
      <c r="B22" s="6">
        <v>33.386519999999997</v>
      </c>
      <c r="C22" s="13">
        <v>61310.92</v>
      </c>
      <c r="D22" s="6">
        <v>0.26018999999999998</v>
      </c>
      <c r="E22" s="13">
        <v>557.45000000000005</v>
      </c>
      <c r="F22" s="6">
        <v>84.397300000000001</v>
      </c>
      <c r="G22" s="13">
        <v>180818.16</v>
      </c>
      <c r="H22" s="34"/>
      <c r="I22" s="39">
        <f t="shared" si="0"/>
        <v>242686.53</v>
      </c>
      <c r="K22" s="33"/>
    </row>
    <row r="23" spans="1:11" ht="22.15" customHeight="1" x14ac:dyDescent="0.35">
      <c r="A23" s="14" t="s">
        <v>49</v>
      </c>
      <c r="B23" s="7"/>
      <c r="C23" s="31"/>
      <c r="D23" s="7"/>
      <c r="E23" s="31"/>
      <c r="F23" s="7"/>
      <c r="G23" s="31"/>
      <c r="H23" s="38"/>
      <c r="I23" s="30">
        <v>271370</v>
      </c>
    </row>
    <row r="24" spans="1:11" ht="24" customHeight="1" x14ac:dyDescent="0.35">
      <c r="A24" s="11" t="s">
        <v>4</v>
      </c>
      <c r="B24" s="15">
        <v>100</v>
      </c>
      <c r="C24" s="32">
        <f>SUM(C9:C22)</f>
        <v>183639.74</v>
      </c>
      <c r="D24" s="15">
        <f t="shared" ref="D24:H24" si="1">SUM(D9:D22)</f>
        <v>99.999989999999983</v>
      </c>
      <c r="E24" s="32">
        <f t="shared" si="1"/>
        <v>214246.36000000004</v>
      </c>
      <c r="F24" s="15">
        <f t="shared" si="1"/>
        <v>100.0001</v>
      </c>
      <c r="G24" s="32">
        <f t="shared" si="1"/>
        <v>214246.58000000002</v>
      </c>
      <c r="H24" s="32">
        <f t="shared" si="1"/>
        <v>21063.588</v>
      </c>
      <c r="I24" s="32">
        <f>SUM(I9:I23)</f>
        <v>904566.26800000004</v>
      </c>
    </row>
    <row r="26" spans="1:11" x14ac:dyDescent="0.35">
      <c r="A26" s="16" t="s">
        <v>21</v>
      </c>
    </row>
  </sheetData>
  <mergeCells count="7">
    <mergeCell ref="B7:C7"/>
    <mergeCell ref="D7:E7"/>
    <mergeCell ref="F7:G7"/>
    <mergeCell ref="A1:H2"/>
    <mergeCell ref="A7:A8"/>
    <mergeCell ref="A5:I5"/>
    <mergeCell ref="A3:I3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izlietojuma plāns</vt:lpstr>
      <vt:lpstr>Plāns 2025.-2027.</vt:lpstr>
      <vt:lpstr>Sadalījums - pilsēta, pagasti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 Apinīte</dc:creator>
  <cp:lastModifiedBy>Vita Baškere</cp:lastModifiedBy>
  <cp:lastPrinted>2025-02-06T11:44:50Z</cp:lastPrinted>
  <dcterms:created xsi:type="dcterms:W3CDTF">2021-01-04T09:36:15Z</dcterms:created>
  <dcterms:modified xsi:type="dcterms:W3CDTF">2025-02-07T09:45:42Z</dcterms:modified>
</cp:coreProperties>
</file>