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20" windowWidth="20736" windowHeight="11760" tabRatio="740" activeTab="3"/>
  </bookViews>
  <sheets>
    <sheet name="Titullapa" sheetId="21" r:id="rId1"/>
    <sheet name="1.daļaPabeigti" sheetId="2" r:id="rId2"/>
    <sheet name="2.daļaTurpinās Uzsākti " sheetId="1" r:id="rId3"/>
    <sheet name="3.daļaPlānotie" sheetId="14" r:id="rId4"/>
    <sheet name="4.daļaSAM3.3.1." sheetId="15" r:id="rId5"/>
    <sheet name="5.daļaSAM5.6.2." sheetId="16" r:id="rId6"/>
    <sheet name="kartes5.6.2." sheetId="23" r:id="rId7"/>
    <sheet name="6.daļaSAM 5.5.1." sheetId="18" r:id="rId8"/>
    <sheet name="7.daļaSAM.5.2.1." sheetId="17" r:id="rId9"/>
    <sheet name="8.daļaSAM 8.1.2" sheetId="20" r:id="rId10"/>
    <sheet name="9.daļaSAM9.2.4." sheetId="24" r:id="rId11"/>
  </sheets>
  <definedNames>
    <definedName name="_xlnm._FilterDatabase" localSheetId="1" hidden="1">'1.daļaPabeigti'!$A$5:$M$60</definedName>
    <definedName name="_xlnm._FilterDatabase" localSheetId="2" hidden="1">'2.daļaTurpinās Uzsākti '!$A$4:$M$41</definedName>
    <definedName name="_xlnm._FilterDatabase" localSheetId="3" hidden="1">'3.daļaPlānotie'!$A$1:$M$343</definedName>
  </definedNames>
  <calcPr calcId="145621"/>
</workbook>
</file>

<file path=xl/calcChain.xml><?xml version="1.0" encoding="utf-8"?>
<calcChain xmlns="http://schemas.openxmlformats.org/spreadsheetml/2006/main">
  <c r="G37" i="14" l="1"/>
  <c r="E8" i="20"/>
  <c r="I12" i="16"/>
  <c r="H17" i="16"/>
  <c r="I8" i="16" l="1"/>
  <c r="I17" i="16" s="1"/>
  <c r="G8" i="16"/>
  <c r="H22" i="14" l="1"/>
  <c r="G22" i="14"/>
  <c r="G12" i="14"/>
  <c r="G13" i="14"/>
  <c r="F9" i="18"/>
  <c r="F8" i="18"/>
  <c r="G122" i="14"/>
  <c r="G12" i="16"/>
  <c r="G17" i="16" s="1"/>
  <c r="E12" i="16"/>
  <c r="F14" i="16"/>
  <c r="F13" i="16"/>
  <c r="F15" i="16"/>
  <c r="F16" i="16"/>
  <c r="F8" i="16"/>
  <c r="E8" i="16"/>
  <c r="G251" i="14"/>
  <c r="G28" i="2"/>
  <c r="G59" i="2" s="1"/>
  <c r="I347" i="14"/>
  <c r="F347" i="14"/>
  <c r="F50" i="1"/>
  <c r="H59" i="2"/>
  <c r="I59" i="2"/>
  <c r="F59" i="2"/>
  <c r="F8" i="15"/>
  <c r="G8" i="15"/>
  <c r="E8" i="15"/>
  <c r="G287" i="14"/>
  <c r="G285" i="14"/>
  <c r="G284" i="14"/>
  <c r="G282" i="14"/>
  <c r="G276" i="14"/>
  <c r="G77" i="14"/>
  <c r="G78" i="14"/>
  <c r="G79" i="14"/>
  <c r="G80" i="14"/>
  <c r="G82" i="14"/>
  <c r="G83" i="14"/>
  <c r="G84" i="14"/>
  <c r="G85" i="14"/>
  <c r="G86" i="14"/>
  <c r="G87" i="14"/>
  <c r="G76" i="14"/>
  <c r="G75" i="14"/>
  <c r="G74" i="14"/>
  <c r="G73" i="14"/>
  <c r="G72" i="14"/>
  <c r="G71" i="14"/>
  <c r="G55" i="14"/>
  <c r="G26" i="14"/>
  <c r="H26" i="14" s="1"/>
  <c r="H25" i="14"/>
  <c r="I50" i="1"/>
  <c r="H50" i="1"/>
  <c r="G50" i="1"/>
  <c r="G13" i="20"/>
  <c r="F13" i="20" s="1"/>
  <c r="F12" i="20"/>
  <c r="G11" i="20"/>
  <c r="F11" i="20" s="1"/>
  <c r="G10" i="20"/>
  <c r="F9" i="20"/>
  <c r="G253" i="14"/>
  <c r="H253" i="14"/>
  <c r="E17" i="16" l="1"/>
  <c r="F10" i="20"/>
  <c r="F8" i="20" s="1"/>
  <c r="G8" i="20"/>
  <c r="F12" i="16"/>
  <c r="F17" i="16" s="1"/>
  <c r="H347" i="14"/>
  <c r="G347" i="14"/>
</calcChain>
</file>

<file path=xl/sharedStrings.xml><?xml version="1.0" encoding="utf-8"?>
<sst xmlns="http://schemas.openxmlformats.org/spreadsheetml/2006/main" count="2710" uniqueCount="1074">
  <si>
    <t>Projekta nosaukums</t>
  </si>
  <si>
    <t>Indikatīvā summa</t>
  </si>
  <si>
    <t>Projekts „Developing Confident Global Learning Communities (Globālās izglītības sabiedrības veidošana)</t>
  </si>
  <si>
    <t>Skolēnu un skolotāju apmācība,  metodikas izstrāde par globālo izglītību un tās ieviešana</t>
  </si>
  <si>
    <t>31.03.2016.</t>
  </si>
  <si>
    <t>Norādīta aptuvenā domes projekta daļa visam projekta īstenošanas periodam</t>
  </si>
  <si>
    <t>1.2.</t>
  </si>
  <si>
    <t>M1.1., RV1.1.3., U1.1.3.-4</t>
  </si>
  <si>
    <t>2013.</t>
  </si>
  <si>
    <t>2015.</t>
  </si>
  <si>
    <t>M1.1., RV1.1.4., U1.1.4.-1.</t>
  </si>
  <si>
    <t>Vides stāvokļa uzlabošana Infrastruktūras sakārtošana</t>
  </si>
  <si>
    <t>2014.</t>
  </si>
  <si>
    <t>2017.</t>
  </si>
  <si>
    <t>Lejasciema PII „Kamenīte” energoefektivitātes paaugstināšana un virtuves bloka pārbūve, iekārtu nomaiņa</t>
  </si>
  <si>
    <t>Infrastruktūras sakārtošana</t>
  </si>
  <si>
    <t>2016.</t>
  </si>
  <si>
    <t>Lejasciema vidusskolas virtuves bloka pārbūve</t>
  </si>
  <si>
    <t>M1.1, RV1.1.4. U1.1.4.-1. P2,M2.3., RV2.3.3. U2.3.3.-3.</t>
  </si>
  <si>
    <t>Litenes pamatskolas telpu atjaunošana</t>
  </si>
  <si>
    <t>Otrā stāva kabinetu un koridora remonts</t>
  </si>
  <si>
    <t>K.Valdemāra pamatskolas fasādes atjaunošana</t>
  </si>
  <si>
    <t>Kultūras pieminekļa atjaunošana</t>
  </si>
  <si>
    <t>2014.-2015.</t>
  </si>
  <si>
    <t>Lejasciema jauniešu iniciatīvas projekts</t>
  </si>
  <si>
    <t>M1.3., RV1.3.3., U1.3.3.-3.</t>
  </si>
  <si>
    <t>Sabiedriskas aktivitātes Lejasciema pagastā, kur jaunieši veido aktivitātes dažādām vecuma grupām.</t>
  </si>
  <si>
    <t>Virtuves izveidošana Jauniešu Iniciatīvu centrā „B.u.M.s.”</t>
  </si>
  <si>
    <t>M1.3., RV1.3.3., U1.3.3.-3</t>
  </si>
  <si>
    <t>M1.1, RV1.1.4. U1.1.4.-1.</t>
  </si>
  <si>
    <t>Jaungulbenes pirmsskolas izglītības iestādes ēkas energoefektivitātes paaugstināšana</t>
  </si>
  <si>
    <t>Siltināšana</t>
  </si>
  <si>
    <t>Gulbenes Mūzikas skolas energoefektivitātes paaugstināšana</t>
  </si>
  <si>
    <t xml:space="preserve">M1.1., RV1.1.4., U1.1.4.1. </t>
  </si>
  <si>
    <t>Apkures sistēmas pārbūve Lejasciema vidusskolā</t>
  </si>
  <si>
    <t>M1.1., RV1.1.4., U1.1.4.1.</t>
  </si>
  <si>
    <t xml:space="preserve">M1.1, RV1.1.4. U1.1.4.-1. </t>
  </si>
  <si>
    <t>Stāmerienas pamatskolas energoefektivitātes paaugstināšana</t>
  </si>
  <si>
    <t xml:space="preserve">M1.1, RV1.1.4. U1.1.4.1. </t>
  </si>
  <si>
    <t>Galgauskas pamatskolas energoefektivitātes paaugstināšana</t>
  </si>
  <si>
    <t xml:space="preserve">Stāmerienas pamatskolas internāta izveide </t>
  </si>
  <si>
    <t>Telpu atjaunošana</t>
  </si>
  <si>
    <t xml:space="preserve">Sētas un vārtu atjaunošana Litenes PII teritorijai </t>
  </si>
  <si>
    <t>M1.1. RV1.1.4 U1.1.4-1</t>
  </si>
  <si>
    <t> Vides labiekārtošana, bērnu fiziskās drošības uzlabošana</t>
  </si>
  <si>
    <t>M1.1, RV1.1.4. U1.1.4.-2.</t>
  </si>
  <si>
    <t>Ugunsdrošības paaugstināšana skolā, sporta zālē, mājturības kabinetos un internātā</t>
  </si>
  <si>
    <t>1.42.</t>
  </si>
  <si>
    <t>Lizuma vidusskolas novadpētniecības muzeja telpu atjaunošana</t>
  </si>
  <si>
    <t>Telpu atjaunošana, mēbeļu un mūsdienīgu tehnoloģiju iegāde, ekspozīcijas modernizēšana</t>
  </si>
  <si>
    <t>Gulbenes Mākslas skolas pagalma pārbūve</t>
  </si>
  <si>
    <t>Infrastruktūras sakārtošana un labiekārtošana</t>
  </si>
  <si>
    <t>Vienas telpas izbūve bēniņos K.Valdemāra pamatskolā</t>
  </si>
  <si>
    <t>Skolas telpu pārbūve</t>
  </si>
  <si>
    <t xml:space="preserve"> Ir tehniskais apsekošanas atzinums,  kā arī skiču projekts telpas izbūvei skolas bēniņos.</t>
  </si>
  <si>
    <t xml:space="preserve">Gulbenes novada PII un  pirmskolas grupu pie skolām āra rotaļu laukumu pārbūve </t>
  </si>
  <si>
    <t>Rotaļu laukumu pārbūve, izveidojot mūsdienīgu un atraktīvu aprīkojumu</t>
  </si>
  <si>
    <t>2015.-2016.</t>
  </si>
  <si>
    <t>Druvienas pamatskolas jumta un fasādes atjaunošana</t>
  </si>
  <si>
    <t>Sakārtota infrastruktūra, atjaunots kultūras piemineklis</t>
  </si>
  <si>
    <t>Medicīnas kompleksa „Doktorāts” energoefektivitātes paaugstināšana Rankas pagastā</t>
  </si>
  <si>
    <t>M1.2., RV1.2.1, U1.2.1-3</t>
  </si>
  <si>
    <t>M1.2., M1.2.1., U1.2.1.-3.</t>
  </si>
  <si>
    <t>Uzbrauktuvju ierīkošana un labiekārtošana</t>
  </si>
  <si>
    <t>Pieejamības nodrošināšana Daukstu  feldšerpunktā un bibliotēkā cilvēkiem ar kustību traucējumiem</t>
  </si>
  <si>
    <t>M1.2. RV1.2.1. U1.2.1.-3.</t>
  </si>
  <si>
    <t xml:space="preserve">Senioru sociālā iekļaušana, kultūras aktivitātes, brīvā laika pavadīšanas iespējas </t>
  </si>
  <si>
    <t>Realizēts projekts par atbalsta centra izveidi Sociālajā dienestā</t>
  </si>
  <si>
    <t>M1.3., RV1.3.4., U1.3.4.-2 P2,M2.3., RV2.3.3., U2.3.3.-3.</t>
  </si>
  <si>
    <t>M1.3., RV1.3.4.,U1.3.4.-2 U2.3.3.-3.</t>
  </si>
  <si>
    <t>N.p.k.</t>
  </si>
  <si>
    <t>Atbilstība vidēja termiņa prioritātēm</t>
  </si>
  <si>
    <t>Papildinātība ar cietiem projektiem (norādīt projekta N.p.k.)</t>
  </si>
  <si>
    <t>Finanšu instruments (EUR)</t>
  </si>
  <si>
    <t>Pašvaldības budžets</t>
  </si>
  <si>
    <t>ES fondu finansējums</t>
  </si>
  <si>
    <t>Citi finansējuma avoti</t>
  </si>
  <si>
    <t>Projkta plānotie darbības rezultāti un rezultatīvie rādītāji</t>
  </si>
  <si>
    <t>Plānotais laika posms</t>
  </si>
  <si>
    <t>Projekta realizācijas ilgums</t>
  </si>
  <si>
    <t>Piezīmes</t>
  </si>
  <si>
    <t>2.1.</t>
  </si>
  <si>
    <t>M2.1., RV2.1.2., U2.1.2.-2.</t>
  </si>
  <si>
    <t>M21., RV2.1.2., U2.1.2.-1.</t>
  </si>
  <si>
    <t>2.3.</t>
  </si>
  <si>
    <t>M2.3., RV2.3.1., U2.3.1.-1.</t>
  </si>
  <si>
    <t>Attiecīgi pārējie projekti novada ciemos</t>
  </si>
  <si>
    <t>Ūdensapgādes un kanalizācijas sakārtošana</t>
  </si>
  <si>
    <t>M2,3., RV2.3.1., U2.3.1.-1.</t>
  </si>
  <si>
    <t>Atdzelžošanas stacijas būvniecība</t>
  </si>
  <si>
    <t>Ūdenssaimniecības attīstība- pārbūve Rankas pagasta Rankā</t>
  </si>
  <si>
    <t>Svelberģa ciema ūdenssaimniecības pievienošana pilsētas ūdenssaimniecībai</t>
  </si>
  <si>
    <t>Ūdenssaimniecības sakārtošana</t>
  </si>
  <si>
    <t xml:space="preserve">Ūdenssaimniecības attīstība- pārbūve Beļavas pagasta Letēs </t>
  </si>
  <si>
    <t>Artēziskā urbuma izbūve, Attīrīšanas iekārtu pārbūve</t>
  </si>
  <si>
    <t xml:space="preserve">Ūdenssaimniecības attīstība- NAI pārbūve Daukstu pagasta Daukstēs </t>
  </si>
  <si>
    <t> Attīrīšanas iekārtu pārbūve Saimnieciskā   kārtā</t>
  </si>
  <si>
    <t xml:space="preserve">Ūdenssaimniecības attīstība, trases pārbūve Stāmerienas pagasta Kalnienā </t>
  </si>
  <si>
    <t>Ūdenssaimniecības attīstība, atdzelžošanas stacijas izbūve Beļavas pagasta Pilskalnā</t>
  </si>
  <si>
    <t xml:space="preserve">Pašvaldības ceļa   Nr.3-11 Aizvēji – Zvirgzdiņi pārbūve </t>
  </si>
  <si>
    <t>Ielas pārbūve</t>
  </si>
  <si>
    <t xml:space="preserve">Gulbenes pilsētas ielu seguma pārbūve 3.kārta </t>
  </si>
  <si>
    <t xml:space="preserve">Gājēju celiņu izbūve Lizuma ciema centrā </t>
  </si>
  <si>
    <t>M2.2. RV2.2.1., U2.2.1.-5.</t>
  </si>
  <si>
    <t>Satiksmes drošības uzlabošana</t>
  </si>
  <si>
    <t>Ielu apgaismojuma uzlabošana Gulbenē</t>
  </si>
  <si>
    <t>Apgaismojuma uzlabošana publiskajā ārtelpā – ceļi, parki, laukumi u.c.</t>
  </si>
  <si>
    <t>Apgaismojuma ierīkošana Pilskalna ciematā Beļavas pagastā</t>
  </si>
  <si>
    <t xml:space="preserve"> M2.1. RV2.1.1. U2.1.1.-2.</t>
  </si>
  <si>
    <t xml:space="preserve">Ielu apgaismojuma ierīkošana Ozolkalna ciemā   </t>
  </si>
  <si>
    <t>M2.1. RV2.1.1. U2.1.1.-2.</t>
  </si>
  <si>
    <t>Ielu apgaismojuma ierīkošana Līgo ciemā</t>
  </si>
  <si>
    <t>M2.1. RV2.1.1. U2.1.1.-2</t>
  </si>
  <si>
    <t>Ielu apgaismojuma ierīkošana Rankas ciemā</t>
  </si>
  <si>
    <t xml:space="preserve">Ielu apgaismojuma ierīkošana Daukstu ciemā     </t>
  </si>
  <si>
    <t> Satiksmes drošības uzlabošana</t>
  </si>
  <si>
    <t>Satiksmes drošības uzlabošana, vides sakārtošana</t>
  </si>
  <si>
    <t>Attiecīgi pārējie ielu apgaismojuma projekti novada ciemos</t>
  </si>
  <si>
    <t> Muižu vēsturisko parku un dīķu atjaunošana teritoriju ilgtspējīgas attīstības un sabiedrības pieejamības nodrošināšanai</t>
  </si>
  <si>
    <t> 0</t>
  </si>
  <si>
    <t> 2017.</t>
  </si>
  <si>
    <t>Virszemes lietus ūdens kanalizācijas izbūve</t>
  </si>
  <si>
    <t>Tirzas Kancēnu kapu kapličas pārbūve</t>
  </si>
  <si>
    <t>Jumta nesošās konstrukcijas remonts, jumta seguma nomaiņa, telpu remonts, logu un durvju nomaiņa, elektroapgādes pieslēgšana</t>
  </si>
  <si>
    <t xml:space="preserve">Litenes kapu teritorijas labiekārtošana </t>
  </si>
  <si>
    <t> Vides labiekārtošana</t>
  </si>
  <si>
    <t>Zemes iegāde, teritorijas labiekārtošana-iežogošana, piebraucamā ceļa un stāvlaukuma izbūve, ūdens ņemšanas vietas izveide</t>
  </si>
  <si>
    <t>3.1.</t>
  </si>
  <si>
    <t>M3.1., RV3.1.2., U3.1.2.-1</t>
  </si>
  <si>
    <t>M3.1., RV3.1.2., U3.1.2.-1.</t>
  </si>
  <si>
    <t>Siltināšana un pārbūve</t>
  </si>
  <si>
    <t>Kalnienas bibliotēkas siltināšana</t>
  </si>
  <si>
    <t>M3.2., RV3.2.1, U3.2.1.-1.</t>
  </si>
  <si>
    <t>Līgo kultūras nama siltināšana</t>
  </si>
  <si>
    <t>Lizuma kultūras nama atjaunošana un energoefektivitātes paaugstināšana</t>
  </si>
  <si>
    <t>Druvienas vecās skolas –muzeja atjaunošana</t>
  </si>
  <si>
    <t>Apkures atjaunošana, mikroklimata kontroles sistēmas izveide, fasādes remonts</t>
  </si>
  <si>
    <t>M3.1., RV3.1.2., U 3.1.2.-1.</t>
  </si>
  <si>
    <t>3.17.</t>
  </si>
  <si>
    <t>Estrādes izbūve Lizuma ciemā</t>
  </si>
  <si>
    <t>Kultūras infrastruktūras uzlabošana</t>
  </si>
  <si>
    <t>Tirzas brīvdabas estrādes pārbūve</t>
  </si>
  <si>
    <t>Estrādes pārbūve</t>
  </si>
  <si>
    <t>PSRS perioda vēstures liecību krātuves „Dispečeri” ēkas atjaunošana</t>
  </si>
  <si>
    <t>Jumta seguma nomaiņa, jumta konstrukciju remonts, logu un durvju nomaiņa, telpu remonts</t>
  </si>
  <si>
    <t xml:space="preserve">Logu, durvju nomaiņa kultūras un sporta centrā „Zīļuks” Ozolkalnā  </t>
  </si>
  <si>
    <t>Litenes pagasta Tautas nama fasādes remonts</t>
  </si>
  <si>
    <t> Demontēta vecā estrāde</t>
  </si>
  <si>
    <t>Litenes bibliotēkas/ ambulances  ēkas jumta nomaiņa un fasādes remonts</t>
  </si>
  <si>
    <t>Jumta seguma nomaiņa</t>
  </si>
  <si>
    <t>Gulbenes bērnu un jaunatnes  sporta skolas siltumapgādes atjaunošana</t>
  </si>
  <si>
    <t>Gulbenes stadiona pārbūve</t>
  </si>
  <si>
    <t>Stadiona jumta, krēslu, tualešu pārbūve, tribīņu ēkas  siltināšana, stadiona laukumu pārbūve</t>
  </si>
  <si>
    <t xml:space="preserve">Gulbenes sporta centra distanču slēpošanas- biatlona bāzes būvniecība un pārbūve </t>
  </si>
  <si>
    <t>Bāzes būvniecība un pārbūve</t>
  </si>
  <si>
    <t>Lejasciema vidusskolas sporta laukuma pārbūve</t>
  </si>
  <si>
    <t>Sporta laukuma pārbūve</t>
  </si>
  <si>
    <t>K.Valdemāra pamatskolas futbola laukuma atjaunošana</t>
  </si>
  <si>
    <t>Sporta laukuma izbūve un aprīkošana</t>
  </si>
  <si>
    <t xml:space="preserve">Staru sporta zāles siltināšana un telpu atjaunošana </t>
  </si>
  <si>
    <t>M3.3. RV3.3.3. U3.3.3.-4</t>
  </si>
  <si>
    <t>Sporta infrastruktūras sakārtošana</t>
  </si>
  <si>
    <t>Sociālo dzīvokļu izveide bijušajā Litenes pamatskolas internāta ēkā</t>
  </si>
  <si>
    <t>M3.4. RV3.4.1., U3.4.1.-2.</t>
  </si>
  <si>
    <t>Pašvaldības dzīvojamā fonda atjaunošana</t>
  </si>
  <si>
    <t>Dzīvojamās mājas „Ziedukalns” atjaunošana Tirzas pagastā</t>
  </si>
  <si>
    <t>Jumta seguma nomaiņa, jumta konstrukciju remonts, bēniņu siltināšana</t>
  </si>
  <si>
    <t>Daudzdzīvokļu dzīvojamās mājas „Ozoliņi” atjaunošana Tirzas pagastā</t>
  </si>
  <si>
    <t>Jumta seguma nomaiņa, logu un durvju nomaiņa, telpu remonts</t>
  </si>
  <si>
    <t> Dzīvojamā fonda atjaunošana</t>
  </si>
  <si>
    <t>Rankas ciema labiekārtošanas projekta izstrāde</t>
  </si>
  <si>
    <t>M3.4 RV3.4.2. U3.4.2.-1</t>
  </si>
  <si>
    <t>Vides stāvokļa uzlabošana</t>
  </si>
  <si>
    <t>Vides kvalitātes uzlabošanas pasākumi Rankas ciemā, Lazdupītes un dīķu sistēmas apkārtnē</t>
  </si>
  <si>
    <t>M3.4., RV3.4.2., U3.4.2.-1,</t>
  </si>
  <si>
    <t>Teritorijas sakopšana, dīķu kaskādes pārbūve Rankas ciemā</t>
  </si>
  <si>
    <t>Jāaktualizē tehniskais projekts</t>
  </si>
  <si>
    <t>M3.4. RV3.4.2 U3.4.2.-1</t>
  </si>
  <si>
    <t> Vides sakopšana</t>
  </si>
  <si>
    <t>Saimnieciskā kārtā</t>
  </si>
  <si>
    <t>ERASMUS+ (KA2) līdzfinansētais projekts “Silver Sharing Initiative” Nr. 2015-1-PL01-KA204-017144</t>
  </si>
  <si>
    <t>Treneru apmācības, senioru apmācības un sociālā tūrisma braucieni, metodoloģijas izstrāde un pētījums, ar mērķi veicināt senioru (50+) līdzdalību, mūžizglītību un sociālo iekļaušanos.</t>
  </si>
  <si>
    <t>01.09.2015.</t>
  </si>
  <si>
    <t>31.08.2017.</t>
  </si>
  <si>
    <t>ERASMUS+ (KA2) līdzfinansētais projekts “Senior Plus” Nr.2015-1-IT02-KA204-015472</t>
  </si>
  <si>
    <t>M1.3. RV1.3.2.   U1.3.2.-1.</t>
  </si>
  <si>
    <t>02.11.2015.</t>
  </si>
  <si>
    <t>02.11.2017.</t>
  </si>
  <si>
    <t>ERASMUS+ (KA2) līdzfinansētais projekts “Looking @ Learning” Nr. 2014-2-LV02-KA205-000575</t>
  </si>
  <si>
    <t>Mācības pedagogiem, eksperimenti izglītības iestādēs, metodiskā materiāla izstrāde, situācijas analīze un pētījums, fiziskās mācību vides iekārtošana, kas vērsta uz inovācijām izglītībā, lai veidotu mūsdienīgu un veiksmīgu mācīšanās vidi jauniešiem viņu mācību procesā.</t>
  </si>
  <si>
    <t>01.03.2015.</t>
  </si>
  <si>
    <t>28.02.2017.</t>
  </si>
  <si>
    <t>M1.2           RV1.2.1      U1.2.1.-1</t>
  </si>
  <si>
    <t>Ēkas siltināšana, apkures izveide, telpu pārbūve un pielāgošana 60 gultasvietām</t>
  </si>
  <si>
    <t>M1.1.    RV 1.1.1   U1.1.1.-1</t>
  </si>
  <si>
    <t>1.5.</t>
  </si>
  <si>
    <t>ERASMUS + mūžizglītības projekti</t>
  </si>
  <si>
    <t>Mūžizglītības projekti dažāda vecuma grupām un dažādā sociālajām grupām</t>
  </si>
  <si>
    <t>Novada domes, pārvalžu un izglītības iestāžu projekti</t>
  </si>
  <si>
    <t>Bēniņu siltināšana, logu nomaiņa</t>
  </si>
  <si>
    <t>Veikts daļēji. Renovētas telpas 19572 EUR vērtībā</t>
  </si>
  <si>
    <t>M1.1, RV1.1.4., U1.1.4.1. P2,M2.3., RV2.3.3., U2.3.3.-3.</t>
  </si>
  <si>
    <t>Rankas pamatskolas energoefektivitātes paaugstināšana (jumta nomaiņa un 3.stāva siltināšana)</t>
  </si>
  <si>
    <t xml:space="preserve">Lizuma Sporta zāles energoefektivitātes paaugstināšana  </t>
  </si>
  <si>
    <t>Bēniņu siltināšana, jumta atjaunošana</t>
  </si>
  <si>
    <t>Internāta iekštelpu atjaunošana un lifta izbūve Sveķu speciālajā internātpamatskolā</t>
  </si>
  <si>
    <t>M1.1., RV1.1.4., U1.1.4.1. M3.4. RV3.4.4. U3.4.4.-1.</t>
  </si>
  <si>
    <t>Telpu piemērošana audzēkņiem ar speciālām vajadzībām (kustību traucējumiem)</t>
  </si>
  <si>
    <t>Projekta realizācija  atlikta  augsto izmaksu dēļ</t>
  </si>
  <si>
    <t>Komunikāciju atjaunošana</t>
  </si>
  <si>
    <t>Galgauskas pamatskolas apkures sistēmas atjaunošana</t>
  </si>
  <si>
    <t>Apkures sistēmas atjaunošana</t>
  </si>
  <si>
    <t>Tirzas sociālās un veselības aprūpes nama „Doktorāts” ēkas pārbūve</t>
  </si>
  <si>
    <t>Jumta, logu  nomaiņa, bēniņu siltināšana</t>
  </si>
  <si>
    <t>M1.3. RV1.3.4 U1.3.4.-2</t>
  </si>
  <si>
    <t> Telpu atjaunošana, pakalpojuma kvalitātes uzlabošana</t>
  </si>
  <si>
    <t>Lizuma PII izveide</t>
  </si>
  <si>
    <t>Pensionāru dienas centra izveide Gulbenē</t>
  </si>
  <si>
    <t>Lietpratīga pārvaldība un Latvijas pašvaldību veiktspējas uzlabošana</t>
  </si>
  <si>
    <t>Pašvaldību veikstpējas uzlabošana, mārketinga stratēģijas izstrādāšana. Apakšprojektos – sociālā darba un veselības aprūpes pieejamības plāna izstrāde un sabiedrisko pakalpojumu un mājokļu politikas plāna izstrāde.</t>
  </si>
  <si>
    <t>30.01.2014.</t>
  </si>
  <si>
    <t>30.04.2016.</t>
  </si>
  <si>
    <t>Saskaņots TEP, saimnieciskā kārtā uzbūvētas atdzelžošanas iekārtas un sacilpots maģistrālais ūdensvads 39482 EUR vērtībā</t>
  </si>
  <si>
    <t>Veikts daļēji saimnieciskā kārtā ielās, kur tiek rekonstruēta elektroapgāde, kopsumma 106575 EUR</t>
  </si>
  <si>
    <t> Pabeigts</t>
  </si>
  <si>
    <t>Saimnieciskā  kārtā</t>
  </si>
  <si>
    <t>Trašu sakārtošana saimnieciskā kārtā, jo pārējais nav pašv. Īpašums</t>
  </si>
  <si>
    <t>Ūdensapgādes trases atjaunošana Saimnieciskā kārtā</t>
  </si>
  <si>
    <t>Ūdenssaimniecības attīstība, atdzelžošanas stacijas izbūve Līgo pagasta Līgo</t>
  </si>
  <si>
    <t>Atdzelžošanas stacijas būvniecība, Notekūdeņu attīrīšanas baseinu tīrīšana</t>
  </si>
  <si>
    <t> Latvia – Russia CBC ENI Programme 2014 – 2020</t>
  </si>
  <si>
    <t>Gājēju ietves izbūve Rankas ciemā „Gatves- kultūras nams” 1400 m</t>
  </si>
  <si>
    <t>Ceļu projekti uzņē-mējdarbības at- balstam</t>
  </si>
  <si>
    <t> Ceļa seguma pārbūve uzņēmēju atbalstam</t>
  </si>
  <si>
    <t>Ceļa seguma pārbūve uzņēmēju atbalstam</t>
  </si>
  <si>
    <t>Ceļa pārbūve, kursē satiksmes autobuss, saistīts ar skolēnu pārvadājumiem</t>
  </si>
  <si>
    <t>Ceļa atjaunošana</t>
  </si>
  <si>
    <t>Mellupes tilta pārbūve uz pašvaldības ceļa„Līdumi- Zeltaleja- Stāmeriena” Stradu pagastā</t>
  </si>
  <si>
    <t>Tilta pārbūve, satiksmes nodrošināšana</t>
  </si>
  <si>
    <t>Kļavkalnu ielas pārbūve 1.6 km Ozolkalna ciemā</t>
  </si>
  <si>
    <t>M2.3. RV2.3.4. U2.3.4.-4</t>
  </si>
  <si>
    <t>Dzīvnieku kapsētas izveide</t>
  </si>
  <si>
    <t>Veikts daļēji saimnieciskā kārtā 2750 EUR apmērā 2013.gadā</t>
  </si>
  <si>
    <t>„Centra’’ dīķa tīrīšana un slūžu remonts Litenē</t>
  </si>
  <si>
    <t>Ēkas „Pagastmāja” energoefektivitātes paaugstināšana Druvienas pagastā (kult. Nams, bibliotēka, pārvalde)</t>
  </si>
  <si>
    <t>Ēkas pārbūve</t>
  </si>
  <si>
    <t>Litenes Tautas nama priekštelpas remonts un logu nomaiņa</t>
  </si>
  <si>
    <t>Apkures un ventilācijas  remonts kultūras un sporta centrā „Zīļuks” Ozolkalnā   </t>
  </si>
  <si>
    <t>Gulbenes 2.vidusskolas sporta laukuma izbūve</t>
  </si>
  <si>
    <t>Lejasciema kultūras nama piebūves būvniecība</t>
  </si>
  <si>
    <t>Palīgtelpu izbūve</t>
  </si>
  <si>
    <t>M3.3., RV3.3.3., U3.3.3.-2 U3.3.3.-3</t>
  </si>
  <si>
    <t>Zāles logu atjaunošana, apgaismojuma nomaiņa, bēniņu siltināšana, grīdas nomaiņa</t>
  </si>
  <si>
    <t>Mājas „Silenieki’’ jumta un logu 4000 Litenes pagastā</t>
  </si>
  <si>
    <t>M3.4. RV3.4. U3.4.1-3</t>
  </si>
  <si>
    <t> Telpu atjaunošana</t>
  </si>
  <si>
    <t>Stāmerienas pamatskolas sporta halles būvniecība</t>
  </si>
  <si>
    <t xml:space="preserve"> M2.1. 
RV 2.1.1. U2.1.1.-3.</t>
  </si>
  <si>
    <t>Ceļa seguma rekonstrukcija uzņēmēju atbalstam</t>
  </si>
  <si>
    <t>M1.1. RV1.1.3.  U 1.1.3.-3.</t>
  </si>
  <si>
    <t>M1.1.           RV1.1.4. U1.1.4.1. P2,M2.3., RV2.3.3. U2.3.3.-3.</t>
  </si>
  <si>
    <t>M1.1.,              RV 1.1.4., U1.1.4.1</t>
  </si>
  <si>
    <t>M1.1.,          RV 1.1.4., U1.1.4.1.</t>
  </si>
  <si>
    <t>1.33., 1.35.</t>
  </si>
  <si>
    <t>M1.3., RV1.3.4., U1.3.4.-1.</t>
  </si>
  <si>
    <t>Aktivitāšu ieviešana turpinās. Latvijas pašvaldību savienības projekts</t>
  </si>
  <si>
    <t>M1.1, RV1.1.4., U1.1.4.-1.</t>
  </si>
  <si>
    <t>M1.1., RV 1.1.4., U1.1.4.1.</t>
  </si>
  <si>
    <t>M1.1., RV1.1.4.,  U 1.1.4.-2</t>
  </si>
  <si>
    <t>M1.1., RV1.1.4., U 1.1.4.-2</t>
  </si>
  <si>
    <t>Mācības un studiju vizītes pieaugušo izglītotājiem; Mācības senioriem; Mācību mobilitātes; E-portfolio izveide ar mērķi veicināt senioru (50+) pašvērtējumu, motivāciju, iniciatīvu un iekļaušanos darba tirgū.</t>
  </si>
  <si>
    <t>M2.2., RV2.2.4, U2.2.4.-1</t>
  </si>
  <si>
    <t> M2.2., RV2.2.4, U2.2.4.-1</t>
  </si>
  <si>
    <t> Veikta parku atjaunošana, attīrīti dīķi, veikti stādījumi, uzlabots parku vizuālais tēls. Popularizēts veselīgs dzīvesveids un brīvā laika pavadīšanas iespējas brīvā dabā.   Izveidotas atpūtas zonas parku teritorijās.</t>
  </si>
  <si>
    <t> M2.1., RV 2.1.1. U2.1.1.-3.</t>
  </si>
  <si>
    <t>M2.1. RV 2.1.1. U2.1.1.-3</t>
  </si>
  <si>
    <t>M2.1., RV 2.1.1. U2.1.1.-3</t>
  </si>
  <si>
    <t>M2.3., RV2.3.4, U2.3.4.-5</t>
  </si>
  <si>
    <t>M3.3., RV3.3.3., U3.3.3.-2.</t>
  </si>
  <si>
    <t>M3.3., RV 3.3.3., U3.3.3.-2.</t>
  </si>
  <si>
    <t>M3.3., RV 3.3.3., U3.3.3.-3.</t>
  </si>
  <si>
    <t>M3.3.,  RV 3.3.3., U3.3.3.-3.</t>
  </si>
  <si>
    <t xml:space="preserve">Projekta iesniedzējs - biedrība "Esi aktīvs!", partneri - Gulbenes novada dome un Rankas pamatskola. </t>
  </si>
  <si>
    <t>PROTI un DARI!</t>
  </si>
  <si>
    <t>01.2015.</t>
  </si>
  <si>
    <t>31.12.2018.</t>
  </si>
  <si>
    <t xml:space="preserve">Projekta mērķis – motivēt un aktivizēt jauniešus, kuri nemācās, nestrādā vai neapgūst arodu </t>
  </si>
  <si>
    <t>Eiropas brīvprātīgā darba projekts "On Wings"</t>
  </si>
  <si>
    <t>01.08.2015.</t>
  </si>
  <si>
    <t>30.09.2016.</t>
  </si>
  <si>
    <t>Trīs brīvprātīgie jaunieši no Baltkrievijas, Itālijas un Portugāles 10 mēnešus strādā Gulbenes novada organizācijās</t>
  </si>
  <si>
    <t>SILVER SHARING</t>
  </si>
  <si>
    <t>Projekta mērķis -paaugstināt vecāka gada gājuma cilvēku līdzdalību mūžizglītībā, uzlabojot, testējot un ieviešot neformālās izglītības inovatīvu metodoloģiju, novēršot vecuma diskrimināciju.</t>
  </si>
  <si>
    <t>Darbnīcas jumta konstrukcijas un seguma atjaunošana Brīvības ielā 22</t>
  </si>
  <si>
    <t>28.05.2015.</t>
  </si>
  <si>
    <t>Jumta pārseguma atjaunošana, jumta seguma nomaiņa</t>
  </si>
  <si>
    <t>Apkures sistēmas izbūve Rīgas ielā 65, Gulbenē.</t>
  </si>
  <si>
    <t>22.09.2015.</t>
  </si>
  <si>
    <t>19.01.2016.</t>
  </si>
  <si>
    <t>Granulu katla apkures sistēmas izbūve Rīgas ielā 65, Gulbenē</t>
  </si>
  <si>
    <t>Budžets</t>
  </si>
  <si>
    <t>Sinoles tautas nama apkures katla nomaiņa</t>
  </si>
  <si>
    <t>Ūdenssaimniecības sakārtošana- NAI pārbūve Daukstu pagasts</t>
  </si>
  <si>
    <t>2018.</t>
  </si>
  <si>
    <t>2020.</t>
  </si>
  <si>
    <t>2019.</t>
  </si>
  <si>
    <t>Radošo inicatīvu centra izveide</t>
  </si>
  <si>
    <t>Stāmerienas tautas nama palīgtelpu būvniecība un siltināšana</t>
  </si>
  <si>
    <t>Kalnienas kultūras nama fasādes atjaunošana un siltināšana</t>
  </si>
  <si>
    <t>Visā novadā</t>
  </si>
  <si>
    <t>Daukstu pagasts</t>
  </si>
  <si>
    <t>Beļavas pagasts</t>
  </si>
  <si>
    <t>Gulbenes pilsēta</t>
  </si>
  <si>
    <t>Druvienas pagasts</t>
  </si>
  <si>
    <t>Galgauskas pagasts</t>
  </si>
  <si>
    <t>Jaungulbenes pagasts</t>
  </si>
  <si>
    <t>Litenes pagasts</t>
  </si>
  <si>
    <t>Rankas pagasts</t>
  </si>
  <si>
    <t>Tirzas pagasts</t>
  </si>
  <si>
    <t>Lizuma pagsts</t>
  </si>
  <si>
    <t>Līgo pagasts</t>
  </si>
  <si>
    <t>Stāmerienas pagasts</t>
  </si>
  <si>
    <t>Stradu pagasts</t>
  </si>
  <si>
    <t>Lejasciema pagasts</t>
  </si>
  <si>
    <t>Prioritāte</t>
  </si>
  <si>
    <t>Elektroinstalācijas nomaiņa un zibensaizsardzības ierīkošana Lizuma vidusskolā</t>
  </si>
  <si>
    <t>ceļu projekti uzņēmējdarbības atbalstam</t>
  </si>
  <si>
    <t>Prioritātes</t>
  </si>
  <si>
    <t>Apkures katla uzstādīšana Gulbenē, Dzirnavu ielā 7A</t>
  </si>
  <si>
    <t>Jaungulbenes pagasta ēkas apkures katla nomaiņa</t>
  </si>
  <si>
    <t>Gulbīša vidusskolas apkures sistēmas pārbūve</t>
  </si>
  <si>
    <t>Siltināšana, apkures katla nomaiņa</t>
  </si>
  <si>
    <t xml:space="preserve">Attīrīšanas iekārtu dīķu atjaunošana </t>
  </si>
  <si>
    <t>Jumta nomaiņa, dzīvokļu remonts</t>
  </si>
  <si>
    <t>Tirzas pagasta dzīvojamās mājas" Virānes skolas" remonts.</t>
  </si>
  <si>
    <t xml:space="preserve"> Tirzas brīvdabas estrādes remonts</t>
  </si>
  <si>
    <t>Komunikāciju sakārtošana, jumta nomaiņa</t>
  </si>
  <si>
    <t>Gājēju tiltā metāla konstrukciju remonts, krāsošana</t>
  </si>
  <si>
    <t>Apkures sistēmas nomaiņa, remonts, pērbūve</t>
  </si>
  <si>
    <t>Telpu remonts soc. Darbinieka un bāriņtiesas vajadzībām</t>
  </si>
  <si>
    <t>Pakalpojumu punkta izveide Adulienas ciemā</t>
  </si>
  <si>
    <t>Sadzīves pakalpojumu punkta izveide Tirzas ciemā</t>
  </si>
  <si>
    <t>Tirzas pamatskolas sporta laukuma atjaunošana – skrejceļš, futbola laukums</t>
  </si>
  <si>
    <t>Tirzas pamatskolas sporta halles grīdas seguma slīpēšana, lakojuma atjaunošana. Apgaismojuma nomaiņa pret ekonomiskāku</t>
  </si>
  <si>
    <t>Tirzas Kancēna kapu paplašināšana</t>
  </si>
  <si>
    <t>Ielu apgaismojuma uzlabošanas Gulbenē, nosaukums -„Alkšņu, Ausekļa, Dārza, Pļavu, Stacijas, Zvaigžņu un Miera ielu ārējā elektroapgaismošana</t>
  </si>
  <si>
    <t>Ielu apgaismojuma ierīkošana Lejasciema ciemā Rožu un Miera ielā</t>
  </si>
  <si>
    <t>Ielu apgaismojuma ierīkošana Lejasciema pagasta Sinoles ciemā</t>
  </si>
  <si>
    <t>Lejasciema ambulances ēkas siltināšana un fasādes atjaunošana, II stāva telpu remonts</t>
  </si>
  <si>
    <t>Sinoles nama (bijušā kultūras nama) pārveide par amatu (radošo) māju</t>
  </si>
  <si>
    <t>Ielu apgaismojuma ierīkošana Galgauskas ciemā Galgauskas pagastā</t>
  </si>
  <si>
    <t>Ēkas “Pagastnams” jumta siltināšana, rekonstrukcija (bibliotēka, pirmsskolas iestāde, mākslas skola, feldšeru-vecmāšu punkts, pārvalde)</t>
  </si>
  <si>
    <t>Ēkas “Pagastnams “ apkures katlu nomaiņa (bibliotēka, pirmsskolas iestāde, mākslas skola, feldšeru-vecmāšu punkts, pārvalde)</t>
  </si>
  <si>
    <t>Druvienas pagasta “Pagastmājas” iekštelpu atjaunošana</t>
  </si>
  <si>
    <t>Elektoinstalācijas sakārtošana, telpu, koridoru, kāpņu telpu remonts</t>
  </si>
  <si>
    <t>Druvienas vecās skolas – muzeja palīgēkas pielāgošana ekspozīcijas izvietošanai</t>
  </si>
  <si>
    <t>Palīgēkas – kūts pielāgošana lielgabarīta seno darbarīku ekspozīcijas izvietošanai</t>
  </si>
  <si>
    <t>Brīvdienu mājas ierīkošana Druvienas pagasta “Silmačos”</t>
  </si>
  <si>
    <t>Telpu remonts un pielāgošana cilvēkiem ar kustību traucējumiem</t>
  </si>
  <si>
    <t>Centra dīķa teritorijas labiekārtošana un slūžu ierīkošana</t>
  </si>
  <si>
    <t>Dīķa tīrīšana, paplašināšana, promenādes un peldvietas izveidošana, slūžu ierīkošana</t>
  </si>
  <si>
    <t>Ielu apgaismojuma ierīkošana Druvienas pagasta Druvienas ciemā</t>
  </si>
  <si>
    <t>Gājēju celiņu ierīkošana Druvienas pagasta Druvienas ciemā</t>
  </si>
  <si>
    <t>Plānots ierīkot gājēju celiņus, kas savienos Pagastmāju,  skolu un amatnīcu (amatu māju plāno izveidot Druvienas cilts kādreizējā  Druvienas veikala ēkā)</t>
  </si>
  <si>
    <t>Druvienas kapu teritorijas labiekārtošana</t>
  </si>
  <si>
    <t>Vides labiekārtošana</t>
  </si>
  <si>
    <t xml:space="preserve">Daudzdzīvokļu dzīvojamās mājas „Aptiekas” atjaunošana Druvienas  pagastā  </t>
  </si>
  <si>
    <t>Druvienas pamatskolas - Muižas kungu mājas torņa daļas restaurācija</t>
  </si>
  <si>
    <t>Bojāto jumta konstrukciju nomaiņa, jumta seguma atjaunošana, torņa bēniņu siltināšana, iekštelpu renovācija, 2 kāpņu izgatavošana, torņa 3.stāva priekštelpas rekonstrukcija un siltināšana</t>
  </si>
  <si>
    <t>Druvienas pamatskolas virtuves bloka remonts</t>
  </si>
  <si>
    <t>Druvienas pamatskolas apkures sistēmas pārbūve</t>
  </si>
  <si>
    <t>Druvienas pamatskolas bēniņu siltināšana</t>
  </si>
  <si>
    <t>Druvienas pamatskolas pagrabstāva renovācija</t>
  </si>
  <si>
    <t>Darbi veicami reizē ar Jumta un fasādes remontu</t>
  </si>
  <si>
    <t>Mājas “ Ceļmalas” Ozolkalns Beļavas pag. kapitālremonts</t>
  </si>
  <si>
    <t>Ūdenssaimniecības otrā kārta Beļavā</t>
  </si>
  <si>
    <t>Izsmeļamo kanalizācijas bedru pieņemšanas akas ar mikseri izbūvi pie Tirzas ciema attīrīšanas iekārtām  un kanalizācijas tīklu izbūve Tirzas ciema individuālo māju pieslēgšanai pie attīrīšanas iekārtām</t>
  </si>
  <si>
    <t xml:space="preserve">Māju norāžu zīmju iegāde un uzstādīšana </t>
  </si>
  <si>
    <t xml:space="preserve">Sporta laukuma izveide pagasta centrā </t>
  </si>
  <si>
    <t xml:space="preserve">Piebraucamā ceļa izbūve pie ugunsdzēsības dīķiem  ( SAC “Siltais”) </t>
  </si>
  <si>
    <t xml:space="preserve">Pašvaldības dzīvojamā fonda remonts </t>
  </si>
  <si>
    <t xml:space="preserve">Līgo kultūras nama telpu remonts </t>
  </si>
  <si>
    <t xml:space="preserve">Apkures katla nomaiņa (uz granulu katlu)  Līgo kultūras namā </t>
  </si>
  <si>
    <t xml:space="preserve">Nepabeigtās būves  (peldbaseins) demontāža Staru ciemā                      </t>
  </si>
  <si>
    <t xml:space="preserve">Staru katlumājā ūdens mīkstināšanas iekārtas nomaiņa                           </t>
  </si>
  <si>
    <t>Siltuma skaitītāju uzstādīšana Staru katlu mājā. Daudzdz.. Dzīvojamās mājās un iestādēs</t>
  </si>
  <si>
    <t xml:space="preserve">Siltumtrases posma nomaiņa  Kultūras nams –Sporta zāle                       </t>
  </si>
  <si>
    <t xml:space="preserve">Iekšējās siltumtrases nomaiņa Staru kultūras namā                                   </t>
  </si>
  <si>
    <t xml:space="preserve">Maģistrālo kanalizācijas tīklu remonts Staru ciemā                                 </t>
  </si>
  <si>
    <t>Stāķu pamatskolas remonts un energoefektivitātes paaugstināšana</t>
  </si>
  <si>
    <t>Auto stāvlaukuma izbūve pie Stāķu sporta nama</t>
  </si>
  <si>
    <t>Šķieneru sporta laukuma labiekārtošana.</t>
  </si>
  <si>
    <t>Stradu ciema interešu grupas “Rasa” telpu remonts</t>
  </si>
  <si>
    <t>Drenāžas izbūve Ceļmalu ciema daudzdzīvokļu mājām</t>
  </si>
  <si>
    <t>   Pašvaldības ceļa Nr. 12-10 Līdumi- Zeltaleja-Stāmeriena(4,06 km) pārbūve</t>
  </si>
  <si>
    <t>Stāmerienas pagasta mājas apkures katla nomaiņa</t>
  </si>
  <si>
    <t>Stāmerienas pils rekonstrukcija un parka sakārtošana.</t>
  </si>
  <si>
    <t>Stāmerienas pagasta ēkas energoefektivitātes paaugstināšana</t>
  </si>
  <si>
    <t>Stāmerienas parka dīķu tīrīšana</t>
  </si>
  <si>
    <t>Stāmerienas pagasta autogarāžu remonts</t>
  </si>
  <si>
    <t>Rankas kultūras nama jumta remonts</t>
  </si>
  <si>
    <t>Jumta seguma nomaiņa uz Ranill tipa jumtu</t>
  </si>
  <si>
    <t>Rankas pagasta pārvaldes ēkas apkures sistēmas rekonstrukcija</t>
  </si>
  <si>
    <t xml:space="preserve">Ielu apgaismojums Litenes pagastā </t>
  </si>
  <si>
    <t xml:space="preserve">Centra  dīķa un pieguļošās parka teritorijas labiekārtošana plānotās izmaksas </t>
  </si>
  <si>
    <t xml:space="preserve">Litenes pagasta “Parka līcis”  upes zaļās promenādes “Rotondas” labiekārtošana </t>
  </si>
  <si>
    <t xml:space="preserve">Projekta “Māja kokos”  skatu laukuma  realizācija, muižas parkā  </t>
  </si>
  <si>
    <t>Iedzīvotāju interešu centrs” izveide muižas ēkas kompleksā “Staļļi”</t>
  </si>
  <si>
    <t xml:space="preserve">Litenes pamatskolas iekštelpu telpu remonts plānotās izmaksas </t>
  </si>
  <si>
    <t>Litenes pagasta bērnudārza mazās grupas un izolatora remonts</t>
  </si>
  <si>
    <t>Litenes pagasta bērnudārza apkures sistēmas renovācija</t>
  </si>
  <si>
    <t xml:space="preserve">Gājēju celiņu atjaunošana pie ambulances un bibliotēkas </t>
  </si>
  <si>
    <t xml:space="preserve">Latvijas armijas Litenes nometnes vietas labiekārtošana </t>
  </si>
  <si>
    <t xml:space="preserve">Upes “Pededze” krasta nostiprināšanas darbi </t>
  </si>
  <si>
    <t>Jaungulbenes PII ēdināšanas bloka remonts</t>
  </si>
  <si>
    <t>Gulbīša vidusskolas virtuves bloka remonts</t>
  </si>
  <si>
    <t>Mierakalna kapličas būvniecība</t>
  </si>
  <si>
    <t>Gājēju celiņa atjaunošana Jaungulbenes ciema teritorijā</t>
  </si>
  <si>
    <t>Rijas kalnā estrādes būvniecība</t>
  </si>
  <si>
    <t>Jaungulbenes PII apkures katla nomaiņa</t>
  </si>
  <si>
    <t>Upes Krustalīce gultnes tīrīšana un atjaunošana</t>
  </si>
  <si>
    <t>Papildinātība ar citiem projektiem (norādīt projekta N.p.k.)</t>
  </si>
  <si>
    <t>Indikatīvā summa (EUR)</t>
  </si>
  <si>
    <t>Finanšu instruments, (EUR vai %)</t>
  </si>
  <si>
    <t>Projekta plānotie darbības rezultāti un to rezultatīvie rādītāji</t>
  </si>
  <si>
    <t>Atbildīgais par projekta īstenošanu (sadarbības partneris)</t>
  </si>
  <si>
    <t>ES fondu finansējums (norādīt)</t>
  </si>
  <si>
    <t>Privātais sektors</t>
  </si>
  <si>
    <t>Citi finansējuma avoti (norādīt)</t>
  </si>
  <si>
    <t>Projekta uzsākšas datums</t>
  </si>
  <si>
    <t>1.</t>
  </si>
  <si>
    <t> M2.4.  RV2.4.2. U2.4.2.-4</t>
  </si>
  <si>
    <t> 2016.</t>
  </si>
  <si>
    <t> 2020.</t>
  </si>
  <si>
    <t>1.1.</t>
  </si>
  <si>
    <t>Ceļa Nr.7-4 Lizums-Kalēji-Avoti pārbūve un apgaismojuma izbūve</t>
  </si>
  <si>
    <t>Ceļa Nr. 7-5 Kalēji-Mežāres-Elstes –Taures posma 0.00-0.68 km pārbūve, melnā seguma izbūve</t>
  </si>
  <si>
    <t>Infrastruktūras uzlabošana uzņēmējdarbības attīstībai Brīvības ielas zonā</t>
  </si>
  <si>
    <t>M2.4. RV2.4.2. U2.4.2.-4</t>
  </si>
  <si>
    <t>Brīvības ielas  pārbūve un lietus ūdens novades sistēmas izbūve, apgaismojuma ierīkošana un ietves izbūve</t>
  </si>
  <si>
    <t>2.2.</t>
  </si>
  <si>
    <t>Lapu ielas pārbūve, apgaismojuma izbūve, ūdensvada un kanalizācijas tīklu izbūve pieslēgšanai pie pilsētas sistēmas</t>
  </si>
  <si>
    <t>Proritārie projekti kopā</t>
  </si>
  <si>
    <t>Infrastruktūras uzlabošana ražošanas teritorijas attīstībai Beļavas pagasta Ozolkalnā</t>
  </si>
  <si>
    <t xml:space="preserve">Kļavkalnu ielas posma pārbūve </t>
  </si>
  <si>
    <t>Pārbūvēta iela 860 m garumā, atrisināta ūdens novade.</t>
  </si>
  <si>
    <t xml:space="preserve">Infrastruktūras izbūve degradēto ražošanas teritoriju revitalizēšanai pie Dūnu ielas </t>
  </si>
  <si>
    <t>4.1.</t>
  </si>
  <si>
    <t>Dūnu ielas izbūve Margu ciemā</t>
  </si>
  <si>
    <t>Pārbūvēta iela 825 m gara ar melno segumu, atrisināta ūdens novade</t>
  </si>
  <si>
    <t>4.2.</t>
  </si>
  <si>
    <t>Ūdens un kanalizācijas sistēmas izbūve</t>
  </si>
  <si>
    <t xml:space="preserve">Izbūvēti ūdensvada un kanalizācijas tīkli </t>
  </si>
  <si>
    <t>4.3.</t>
  </si>
  <si>
    <t>Degradēto teritoriju sakārtošana</t>
  </si>
  <si>
    <t>Nojauktas būves, atrisināta ūdens novades sistēma un labiekārtota teritorija jaunai apbūvei 2.5 ha platībā</t>
  </si>
  <si>
    <t>Infrastruktūras uzlabošana plānotajai ražošanas teritorijai pie Ošu ielas Gulbenē</t>
  </si>
  <si>
    <t>M2.4. RV2.4.2. U2.4.2.-5</t>
  </si>
  <si>
    <t>5.1.</t>
  </si>
  <si>
    <t>Ošu ielas posma pārbūve</t>
  </si>
  <si>
    <t>Izbūvēta iela 147 m ar melno segumu, atrisināta ūdens novade un apgaismojums</t>
  </si>
  <si>
    <t>5.2.</t>
  </si>
  <si>
    <t>Ūdensvada un kanalizācijas sistēmas izbūve</t>
  </si>
  <si>
    <t xml:space="preserve">Izbūvēti ūdensvada un kanalizācijas tīkli 274 m garumā </t>
  </si>
  <si>
    <t>5.3.</t>
  </si>
  <si>
    <t>Teritorijas sakārtošana, ūdens novades atrisināšana</t>
  </si>
  <si>
    <t>Sakārtota teritorija 2.97 ha platībā, atrisināta ūdens novade</t>
  </si>
  <si>
    <t>Elektroapgādes pieslēguma izbūve</t>
  </si>
  <si>
    <t>Izbūvēts elektroenerģijas pieslēgums</t>
  </si>
  <si>
    <t>6.1.</t>
  </si>
  <si>
    <t>Ceļa Nr.6-2 Litenes stacija-Sopuļi-Jaunsilenieki un Nr.6-9 Sopuļi-Monte-Betona tilts konstrukcijas pastiprināšana</t>
  </si>
  <si>
    <t>Pastiprināta ceļa konstrukcija 3.55 km garumā</t>
  </si>
  <si>
    <t>Degradētās teritorijas revitalizēšana perspektīvajā industriālajā zonā Nākotnes ielā 9, Gulbenē.</t>
  </si>
  <si>
    <t> M2.4.  RV2.4.2. U2.4.2.-5</t>
  </si>
  <si>
    <t>Radītas 54 darba vietas vai veiktas investīcijas 3295450 EUR apmērā Revitalizēta degradēta teritorija 8,5 ha platībā, piemērojot ražošanas vajadzībām</t>
  </si>
  <si>
    <t>7.1.</t>
  </si>
  <si>
    <t>ūdensvada un kanalizācijas sistēmas izbūve 150 m, izbūvēti hidranti</t>
  </si>
  <si>
    <t>7.2.</t>
  </si>
  <si>
    <t>Siltumapgādes tīkla izbūve</t>
  </si>
  <si>
    <t>Izbūvēts siltumapgādes tīkls 100 m</t>
  </si>
  <si>
    <t>7.3.</t>
  </si>
  <si>
    <t>Izbūvēts elektroapgādes pieslēgums</t>
  </si>
  <si>
    <t>7.4.</t>
  </si>
  <si>
    <t>Teritorijas labiekārtošana (apauguma novākšana, lietusūdens novades sistēmas izbūve)</t>
  </si>
  <si>
    <t xml:space="preserve">Labiekārtota teritorija 8,5 ha platībā, atrisināta ūdens novade </t>
  </si>
  <si>
    <t>7.5.</t>
  </si>
  <si>
    <t>Divstāvīga angāra tipa ēkas būvniecība mazo ražotāju izvietošanai ar izstāžu/tiešās tirdzniecības zāli</t>
  </si>
  <si>
    <t>7.6.</t>
  </si>
  <si>
    <t xml:space="preserve">Publiskas piekļuves ielas izbūve saskaņā ar teritorijas plānojumu </t>
  </si>
  <si>
    <t xml:space="preserve">Izbūvēta jauna iela 530 m garumā </t>
  </si>
  <si>
    <t>7.7.</t>
  </si>
  <si>
    <t>Litenes ielas un pašvaldības ceļa Nr.12-1 Litenes iela – Balvu šoseja pārbūve</t>
  </si>
  <si>
    <t>Pārbūvēta iela 1.380 km garumā un pašvaldības ceļš Nr. 12-1. 1 Litenes iela – Balvu šoseja 0.230 km garumā</t>
  </si>
  <si>
    <t>Degradētās teritorijas revitalizēšana  ražošanas uzņēmējdarbības attīstībai Gulbenē pie Vītolu un Zaļās ielas</t>
  </si>
  <si>
    <t> M2.4. RV2.4.2. U2.4.2.-5</t>
  </si>
  <si>
    <t>Rezultāta rādītāji: Revitalizēta 6 ha teritorija Vītolu un Zaļās ielas zonā, piemērojot to uzņēmējdarbībai. Radītas 49 darba vietas unpiesaistītas privātās investīcijas 3013250 EUR apmērā</t>
  </si>
  <si>
    <t>8.1.</t>
  </si>
  <si>
    <t>Zaļās ielas izbūve 0,310 km garumā</t>
  </si>
  <si>
    <t>Izbūvēta jauna iela 0,310 km garumā</t>
  </si>
  <si>
    <t>8.2.</t>
  </si>
  <si>
    <t>Vītolu ielas 0,308 km pārbūve</t>
  </si>
  <si>
    <t>Pārbūvēta iela 0,308 km garumā un atrisināta ūdens novade</t>
  </si>
  <si>
    <t>8.3.</t>
  </si>
  <si>
    <t>Inženierizpēte</t>
  </si>
  <si>
    <t>Veikta inženierizpēte</t>
  </si>
  <si>
    <t>Teritorijas sakārtošana</t>
  </si>
  <si>
    <t xml:space="preserve">Sakārtota teritorija jaunai apbūvei 6.1 ha platībā </t>
  </si>
  <si>
    <t>8.5.</t>
  </si>
  <si>
    <t>Izbūvēta ūdensvada un kanalizācijas sistēmas 315m</t>
  </si>
  <si>
    <t>8.6.</t>
  </si>
  <si>
    <t>Siltumapgādes tīklu izbūve</t>
  </si>
  <si>
    <t>Izbūvēta siltumapgādes tīklu sistēma</t>
  </si>
  <si>
    <t xml:space="preserve">8.7. </t>
  </si>
  <si>
    <t xml:space="preserve">Jauna elektroenerģijas pieslēguma izbūve </t>
  </si>
  <si>
    <t>Rūpnieciskās ražošanas teritorijas revitalizēšana Dzirnavu ielā Gulbenē</t>
  </si>
  <si>
    <t>Radītas 6 darba vietas un piesaistītas privātās investīcijas 372300 EUR apmērā</t>
  </si>
  <si>
    <t>9.1.</t>
  </si>
  <si>
    <t>Īpašuma iegāde</t>
  </si>
  <si>
    <t>Iegādāts īpašums 2,8 ha platībā</t>
  </si>
  <si>
    <t>9.2.</t>
  </si>
  <si>
    <t xml:space="preserve">Nojauktas vai pārbūvētas degradētās būves, labiekārtota teritorija </t>
  </si>
  <si>
    <t> M2.4. RV2.4.2. U2.4.2.-4</t>
  </si>
  <si>
    <t xml:space="preserve">  </t>
  </si>
  <si>
    <t xml:space="preserve">Klēts ielas pārbūve,  lietus ūdens kanalizācijas sistēmas izbūve, ietves izbūve, apgaismojuam ierīkošana   </t>
  </si>
  <si>
    <t>Pils iela pārbūve, lietus ūdens kanalizācijas sistēmas izbūve, apgaismojuma ierīkošana</t>
  </si>
  <si>
    <t>Infrastruktūras sakārtošana uzņēmējdarbības attīstībai Raiņa ielā</t>
  </si>
  <si>
    <t>Veikta ielas pārbūve - 90 m</t>
  </si>
  <si>
    <t>Atbilstī-</t>
  </si>
  <si>
    <t>Indikatī-</t>
  </si>
  <si>
    <t>ba vidēja termiņa prioritā-</t>
  </si>
  <si>
    <t>vā summa (EUR)</t>
  </si>
  <si>
    <t>tēm</t>
  </si>
  <si>
    <t>Projekta uzsākša-</t>
  </si>
  <si>
    <t>Projekta realizāci-</t>
  </si>
  <si>
    <t>nas datums</t>
  </si>
  <si>
    <t>jas ilgums</t>
  </si>
  <si>
    <r>
      <rPr>
        <b/>
        <sz val="11"/>
        <color indexed="8"/>
        <rFont val="Times New Roman"/>
        <family val="1"/>
        <charset val="186"/>
      </rPr>
      <t>5.2.1.SAM</t>
    </r>
    <r>
      <rPr>
        <sz val="11"/>
        <color indexed="8"/>
        <rFont val="Times New Roman"/>
        <family val="1"/>
        <charset val="186"/>
      </rPr>
      <t xml:space="preserve"> Veicināt dažāda veida atkritumu atkārtotu izmantošanu, pārstrādi un reģenerāciju</t>
    </r>
  </si>
  <si>
    <t>5.2.1.1. pasākums "Atkritumu dalītas savākšanas sistēmas attīstība: šķiroto atkritumu savākšanas laukuma ierīkošana un pilnveidošana</t>
  </si>
  <si>
    <t>Šķirotu atkritumu savākšanas laukumu izbūve Gulbenes novada Gulbenes pilsētā un lauku ciemu centros</t>
  </si>
  <si>
    <t>M2.3.; RV2.3.1. U.2.3.3.</t>
  </si>
  <si>
    <t>Izveidota 14 jauni šķirotu atkritumu savākšanas laukumi Gulbenes novadā.Nodrošināts vairāk nekā 10 000 iedzīvotājiem novadā iesaistīties šķirotu atkritumu savākšanas sistēmā.</t>
  </si>
  <si>
    <t> 2022.</t>
  </si>
  <si>
    <t>Gulbenes novada dome</t>
  </si>
  <si>
    <t>indikatīvā summa</t>
  </si>
  <si>
    <t> M2.4.  RV2.4.2. U2.4.2.-4; U2.4.2.-5</t>
  </si>
  <si>
    <t>M2.4. RV2.4.2. U2.4.2.-4; U2.4.2.-5</t>
  </si>
  <si>
    <t>Radītas 12 darba vietas, veiktas privātās investīcijas 731000 EUR apmērā, samazināta degradēto teritoriju platība - 1,7 ha.</t>
  </si>
  <si>
    <t>Radītas 16 darba vietas, veiktas investīcijas 990250 EUR apmērā, samazināta degradēto teritoriju platība - 2 ha</t>
  </si>
  <si>
    <t>Radītas 4 darba vietas, piesaistītas privātās investīcijas 256156 EUR apmērā, samazināt degradēto teritoriju platības - 0,5 ha</t>
  </si>
  <si>
    <t xml:space="preserve">Infrastruktūras uzlabošana ražošanas objektu attīstībai Litenes pagastā </t>
  </si>
  <si>
    <t>Radītas 2 darba vietas, piesaistītas privātās investīcijas 136000 EUR apmērā,  samazināt degradēto teritoriju platības - 0,3 ha.</t>
  </si>
  <si>
    <r>
      <rPr>
        <u/>
        <sz val="11"/>
        <rFont val="Times New Roman"/>
        <family val="1"/>
        <charset val="186"/>
      </rPr>
      <t>Alternatīvā projekta ideja:</t>
    </r>
    <r>
      <rPr>
        <b/>
        <sz val="11"/>
        <rFont val="Times New Roman"/>
        <family val="1"/>
        <charset val="186"/>
      </rPr>
      <t xml:space="preserve"> Infrastruktūras izbūve degradēto ražošanas teritoriju revitalizēšanai pie Dūnu ielas</t>
    </r>
    <r>
      <rPr>
        <sz val="11"/>
        <rFont val="Times New Roman"/>
        <family val="1"/>
        <charset val="186"/>
      </rPr>
      <t xml:space="preserve">
Projekta idejas pamatojums: Dūnu iela ir administratīvā robeža starp Stradu pagasta Margu ciemu un Gulbenes pilsētu. Gulbenes pusē ir pašvaldības īpašums 2,5 ha platībā, kas plānots ražošanas objektu izvietošanai. Šajā teritorijā atrodas vairākas neizmantotas pussabrukušas ēkas. Blakus šim īpašumam atrodas liela neapbūvēta pašvaldības īpašumā esoša teritorija 11.30 ha platībā, ko  saskaņā ar teritorijas plānojumu paredzēts veidot kā ražošanas teritoriju, bet šobrīd tā tiek izmantota mazdārziņu vajadzībām. Margu ciemā Dūnu ielas malā atrodas privātīpašumā esoša ražošanas teritorija „Dūnas” 8.63 ha platībā, kurā atrodas bijušās kolhoza pussabrukušas vistu fermas ēkas. Lai revitalizētu degradēto ražošanas teritoriju pie Dūnu ielas, ir nepieciešams nodrošināt atbilstošu piekļuvi teritorijai, izbūvējot Dūnu ielu Margu ciemā, kā arī nepieciešams teritoriju sakārtot un izbūvēt tajā ūdens un kanalizācijas sistēmu. Projekta rezultātā plānots radīt 16 darba vietas, piesaistīt privātās investīcijas 990250 EUR apmērā, samazināt degradēto teritoriju platības - 2 ha.
Projekta aktivitāšu pamatojums: 
</t>
    </r>
    <r>
      <rPr>
        <b/>
        <sz val="11"/>
        <rFont val="Times New Roman"/>
        <family val="1"/>
        <charset val="186"/>
      </rPr>
      <t xml:space="preserve">4.1. Dūnu ielas izbūve Margu ciemā </t>
    </r>
    <r>
      <rPr>
        <sz val="11"/>
        <rFont val="Times New Roman"/>
        <family val="1"/>
        <charset val="186"/>
      </rPr>
      <t xml:space="preserve">
Dūnu ielas izbūve nepieciešama teritoriju attīstībai un piekļuves nodrošināšanai gan pilsētas pusē, gan Margu ciema pusē. Dūnu ielai šobrīd ir grants segums, kas ir sliktā tehniskā stāvoklī – grants virskārta sajaukusies ar konstrukcijas apakšējiem slāņiem, izveidojušās bedres un iesēdumi un netiek nodrošināta ūdens novade no brauktuves. Lai nodrošinātu ražošanas vajadzībām atbilstošu ielas nestspēju, to nepieciešams pārbūvēt, veidojot atbilstošas konstruktīvās kārtas ar asfaltbetona segumu, kā arī atrisināt ūdens novadi.
</t>
    </r>
    <r>
      <rPr>
        <b/>
        <sz val="11"/>
        <rFont val="Times New Roman"/>
        <family val="1"/>
        <charset val="186"/>
      </rPr>
      <t>4.2. Ūdens un kanalizācijas sistēmas izbūve</t>
    </r>
    <r>
      <rPr>
        <sz val="11"/>
        <rFont val="Times New Roman"/>
        <family val="1"/>
        <charset val="186"/>
      </rPr>
      <t xml:space="preserve">
Lai attīstītos perspektīvās ražotnes, nepieciešams izbūvēt pilsētas ūdensvada un kanalizācijas tīklus 825 m garumā.
</t>
    </r>
    <r>
      <rPr>
        <b/>
        <sz val="11"/>
        <rFont val="Times New Roman"/>
        <family val="1"/>
        <charset val="186"/>
      </rPr>
      <t xml:space="preserve">4.3. Degradēto teritoriju sakārtošana </t>
    </r>
    <r>
      <rPr>
        <sz val="11"/>
        <rFont val="Times New Roman"/>
        <family val="1"/>
        <charset val="186"/>
      </rPr>
      <t xml:space="preserve">
Lai sakārtotu pašvaldības īpašumā esošo teritoriju jaunai apbūvei, nepieciešams nojaukt neizmantotās, pussabrukušās ēkas, atrisināt lietus ūdens novades sistēmu un veikt citus teritorijas labiekārtošanas darbus.
</t>
    </r>
  </si>
  <si>
    <r>
      <t>Alternatīvā projekta ideja</t>
    </r>
    <r>
      <rPr>
        <b/>
        <sz val="11"/>
        <rFont val="Times New Roman"/>
        <family val="1"/>
        <charset val="186"/>
      </rPr>
      <t>: Degradētās teritorijas revitalizēšana perspektīvajā industriālajā zonā Nākotnes ielā 9, Gulbenē.</t>
    </r>
    <r>
      <rPr>
        <u/>
        <sz val="11"/>
        <rFont val="Times New Roman"/>
        <family val="1"/>
        <charset val="186"/>
      </rPr>
      <t xml:space="preserve">
Projekta idejas pamatojums:</t>
    </r>
    <r>
      <rPr>
        <sz val="11"/>
        <rFont val="Times New Roman"/>
        <family val="1"/>
        <charset val="186"/>
      </rPr>
      <t xml:space="preserve"> Pašvaldības teritorija 8,5 ha platībā pašreiz ir neapbūvēta, aizaugusi ar kokiem un krūmiem, vietām pārpurvojusies, tāpēc par teritoriju ir maza uzņēmēju interese.  Teritorija ir piemērota vieglajai rūpniecībai, transporta uzņēmumiem, nelieliem individuālajiem ražotājiem, amatniekiem, mājražotājiem, kas nerada vides piesārņojumu, jo apkārt ir dzīvojamā apbūve. Lai teritoriju piemērotu ražošanas objektu apbūves vajadzībām, nepieciešams izbūvēt inženierkomunikācijas un ielas, revitalizēt degradēto teritoriju 8,5 ha platībā. Lai veicinātu uzņēmējdarbības attīstību novadā, teritorijā tiek plānots izbūvēt angāra tipa ēku, kurā būtu telpas mazajiem ražotājiem, individuālā darba veicējiem un amatniekiem. Projekta rezultātā tiks radītas 54 darba vietas un veiktas privātās investīcijas 3295450 EUR apmērā.</t>
    </r>
    <r>
      <rPr>
        <u/>
        <sz val="11"/>
        <rFont val="Times New Roman"/>
        <family val="1"/>
        <charset val="186"/>
      </rPr>
      <t xml:space="preserve">
Projekta aktivitāšu pamatojums: 
</t>
    </r>
    <r>
      <rPr>
        <b/>
        <sz val="11"/>
        <rFont val="Times New Roman"/>
        <family val="1"/>
        <charset val="186"/>
      </rPr>
      <t xml:space="preserve">7.1. Ūdensvada un kanalizācijas sistēmas izbūve </t>
    </r>
    <r>
      <rPr>
        <u/>
        <sz val="11"/>
        <rFont val="Times New Roman"/>
        <family val="1"/>
        <charset val="186"/>
      </rPr>
      <t xml:space="preserve">
</t>
    </r>
    <r>
      <rPr>
        <sz val="11"/>
        <rFont val="Times New Roman"/>
        <family val="1"/>
        <charset val="186"/>
      </rPr>
      <t>Nepieciešams veikt ūdensvada un kanalizācijas sistēmas izbūvi, kas šobrīd teritorijā nav pieejama.</t>
    </r>
    <r>
      <rPr>
        <u/>
        <sz val="11"/>
        <rFont val="Times New Roman"/>
        <family val="1"/>
        <charset val="186"/>
      </rPr>
      <t xml:space="preserve">
</t>
    </r>
    <r>
      <rPr>
        <b/>
        <sz val="11"/>
        <rFont val="Times New Roman"/>
        <family val="1"/>
        <charset val="186"/>
      </rPr>
      <t>7.2. Siltumapgādes tīkla izbūve</t>
    </r>
    <r>
      <rPr>
        <u/>
        <sz val="11"/>
        <rFont val="Times New Roman"/>
        <family val="1"/>
        <charset val="186"/>
      </rPr>
      <t xml:space="preserve">
</t>
    </r>
    <r>
      <rPr>
        <sz val="11"/>
        <rFont val="Times New Roman"/>
        <family val="1"/>
        <charset val="186"/>
      </rPr>
      <t xml:space="preserve">Teritorijā nav pieejama siltumapgāde. Perspektīvo uzņēmumu darbībai nepieciešams izbūvēt maģistrālā siltumapgādes tīkla pagarinājumu, lai būtu iespējams veidot individuālos pieslēgumus.
</t>
    </r>
    <r>
      <rPr>
        <b/>
        <sz val="11"/>
        <rFont val="Times New Roman"/>
        <family val="1"/>
        <charset val="186"/>
      </rPr>
      <t xml:space="preserve">7.3. Elektroapgādes pieslēguma izbūve </t>
    </r>
    <r>
      <rPr>
        <sz val="11"/>
        <rFont val="Times New Roman"/>
        <family val="1"/>
        <charset val="186"/>
      </rPr>
      <t xml:space="preserve">
Teritorijā nav pieejama elektrības padeve. Nepieciešams izbūvēt elektroapgādes pieslēguma vietu ar uzņēmējdarbībai atbilstošu jaudu.
</t>
    </r>
    <r>
      <rPr>
        <b/>
        <sz val="11"/>
        <rFont val="Times New Roman"/>
        <family val="1"/>
        <charset val="186"/>
      </rPr>
      <t xml:space="preserve">7.4. Teritorijas labiekārtošana </t>
    </r>
    <r>
      <rPr>
        <sz val="11"/>
        <rFont val="Times New Roman"/>
        <family val="1"/>
        <charset val="186"/>
      </rPr>
      <t xml:space="preserve">
Teritorija ir aizaugusi ar kokiem un krūmiem, vietām pārpurvojusies. Nepieciešams atrisināt ūdens novadi, kā arī veikt krūmāju izgriešanu un virsmas planēšanu, lai nodrošinātu degradētās teritorijas pielāgošanu uzņēmējdarbības attīstībai nepieciešamajiem būvniecības darbiem.
</t>
    </r>
    <r>
      <rPr>
        <b/>
        <sz val="11"/>
        <rFont val="Times New Roman"/>
        <family val="1"/>
        <charset val="186"/>
      </rPr>
      <t xml:space="preserve">7.5. Divstāvīga angāra tipa ēkas būvniecība mazo ražotāju izvietošanai ar izstāžu/tiešās tirdzniecības zāli </t>
    </r>
    <r>
      <rPr>
        <sz val="11"/>
        <rFont val="Times New Roman"/>
        <family val="1"/>
        <charset val="186"/>
      </rPr>
      <t xml:space="preserve">
Mazie uzņēmēji Gulbenes domē bieži interesējas par nelielu telpu nomu mazas ražotnes izvietošanai, individuālā darba veikšanai vai mājražošanas vajadzībām. Pašvaldības īpašumā šādu telpu nav, tāpēc projekta ietvaros plānots izbūvēt divstāvīgu angāra tipa ēku, kurā būtu telpas mazajiem ražotājiem, individuālā darba veicējiem un amatniekiem. Pirmajā stāvā plānots izveidot vietējo ražojumu izstādi-pārdošanu, kas dotu papildus stimulu mazajiem ražotājiem un veicinātu viņu attīstību.
</t>
    </r>
    <r>
      <rPr>
        <b/>
        <sz val="11"/>
        <rFont val="Times New Roman"/>
        <family val="1"/>
        <charset val="186"/>
      </rPr>
      <t>7.6. Publiskas piekļuves ielas izbūve saskaņā ar teritorijas plānojumu</t>
    </r>
    <r>
      <rPr>
        <sz val="11"/>
        <rFont val="Times New Roman"/>
        <family val="1"/>
        <charset val="186"/>
      </rPr>
      <t xml:space="preserve">
Lai nodrošinātu piekļuvi teritorijai, nepieciešams izbūvēt jaunu ielu, kuras vienā pusē būtu iespējams izvietot ražošanas objektus/uzņēmumus, otrā pusē atrastos jaunbūvētā angāra tipa ēka.
</t>
    </r>
    <r>
      <rPr>
        <b/>
        <sz val="11"/>
        <rFont val="Times New Roman"/>
        <family val="1"/>
        <charset val="186"/>
      </rPr>
      <t>7.7. Litenes ielas un pašvaldības ceļa Nr.12-1 Litenes iela – Balvu šoseja pārbūve</t>
    </r>
    <r>
      <rPr>
        <sz val="11"/>
        <rFont val="Times New Roman"/>
        <family val="1"/>
        <charset val="186"/>
      </rPr>
      <t xml:space="preserve">
 Neapbūvētajam zemes gabalam piekļaujas Litenes iela, kas savienojas ar pašvaldības ceļu Nr.12-1 Litenes iela-Balvu šoseja Stradu pagastā, kurš savukārt savienojas ar valsts reģionālās nozīmes ceļu P35 Gulbene-Balvi-Viļaka-Krievijas robeža un valsts reģionālās nozīmes ceļu P36 Rēzekne - Gulbene.  Litenes iela nākamajā kvartālā sasaucas ar projektu Nr.7 „Infrastruktūras izbūve degradēto ražošanas teritoriju revitalizēšanai pie Dūnu ielas” un projektu Nr.1 (3.3.1.SAM) „Ražošanas teritorijas infrastruktūras sakārtošana īpašumā „Draudzesskola” Margu ciemā”. Litenes ielas un pašvaldības ceļa Nr.12-1 Litenes iela – Balvu šoseja pārbūve nodrošinās piekļuvi divām perspektīvajām un vienai esošajai ražošanas teritorijai. Esošajā situācijā grants segumam ir daļēji veikta uzlabošana, izmantojot atgūtos asfaltbetona materiālus no citām pilsētas pārbūvētajām ielām. Līdz šim veiktie ceļa remontdarbi nenodrošina uzņēmējdarbības attīstībai nepieciešamo ceļa konstrukcijas nestspēju un kvalitāti.</t>
    </r>
    <r>
      <rPr>
        <u/>
        <sz val="11"/>
        <rFont val="Times New Roman"/>
        <family val="1"/>
        <charset val="186"/>
      </rPr>
      <t xml:space="preserve">
</t>
    </r>
  </si>
  <si>
    <r>
      <t>Izbūvēts divstāvīgs paviljons 2000 m</t>
    </r>
    <r>
      <rPr>
        <vertAlign val="superscript"/>
        <sz val="11"/>
        <rFont val="Times New Roman"/>
        <family val="1"/>
        <charset val="186"/>
      </rPr>
      <t>2</t>
    </r>
    <r>
      <rPr>
        <sz val="11"/>
        <rFont val="Times New Roman"/>
        <family val="1"/>
        <charset val="186"/>
      </rPr>
      <t xml:space="preserve"> platībā </t>
    </r>
  </si>
  <si>
    <t xml:space="preserve">5.5.1.SAM „Saglabāt, aizsargāt un attīstīt nozīmīgu kultūras un dabas mantojumu, kā arī attīstīt ar to saistītos pakalpojumus” </t>
  </si>
  <si>
    <t>Gaismas ceļš caur gadsimtiem</t>
  </si>
  <si>
    <t>Gulbenes novada dome sadarbībā ar Alūksnes novada pašvaldību un Cesvaines novada pašvaldību</t>
  </si>
  <si>
    <t>1.3.</t>
  </si>
  <si>
    <t>Izveidotas ekspozīcijas un izstrādāti publicitātes materiāli</t>
  </si>
  <si>
    <t>Cilvēkresursu attīstība</t>
  </si>
  <si>
    <t>Kultūra</t>
  </si>
  <si>
    <t>Ekonomika</t>
  </si>
  <si>
    <t>1.4.</t>
  </si>
  <si>
    <t>Ūdensvada ierīkošana muižas kompleksa ēkā “Kalpu māja"</t>
  </si>
  <si>
    <t>2022.</t>
  </si>
  <si>
    <t xml:space="preserve"> 2018.</t>
  </si>
  <si>
    <t xml:space="preserve"> 2017.</t>
  </si>
  <si>
    <t>M2.2. RV2.2.1., U2.1.2.-5.</t>
  </si>
  <si>
    <t>M1.3., RV1.3.4., U1.3.4.-2</t>
  </si>
  <si>
    <t>Vienības iela-1 Beļava iekštelpu kapitālremonts (pārbūve)</t>
  </si>
  <si>
    <t xml:space="preserve"> M2.1. 
RV 2.1.1. U2.1.1.-2.</t>
  </si>
  <si>
    <t>M3.4. RV3.4.1 U3.4.1.-2</t>
  </si>
  <si>
    <t>M3.1., RV3.1.3., U3.1.3.-1.</t>
  </si>
  <si>
    <t>M2.1. RV 2.1.1. U2.1.1.-1</t>
  </si>
  <si>
    <t>M2.1., RV 2.1.2. U2.1.2.-3.</t>
  </si>
  <si>
    <t>M1.2, RV1.2.1., U1.3.1.-4.</t>
  </si>
  <si>
    <t>M1.3, RV1.3.4., U1.3.4.2.</t>
  </si>
  <si>
    <t>M1.1, RV1.1.4., U1.1.4.1.</t>
  </si>
  <si>
    <t>M2.3. RV2.3.4. U2.3.4.-1.</t>
  </si>
  <si>
    <t>M1.3., RV1.3.4., U1.3.4.2.</t>
  </si>
  <si>
    <t>M2.2. RV2.2.6. U2.2.6.-2.</t>
  </si>
  <si>
    <t>M2.3., RV2.3.1., U2.3.1.-3.</t>
  </si>
  <si>
    <t>M1.3, RV1.3.4., U1.3.4.2</t>
  </si>
  <si>
    <t>Baložu ielas, Gulbenē atjaunošana</t>
  </si>
  <si>
    <t>Veikta ielas atjauiošana, ietves izbūve, apgaismojuma uzstādīšana</t>
  </si>
  <si>
    <t>02.09.2015.</t>
  </si>
  <si>
    <t>Raiņa ielas pārbūve,  lietus ūdens kanalizācijas sistēmas izbūve, ietves izbūve un apgaismojuma ierīkošana</t>
  </si>
  <si>
    <t>Gulbenes novada vispārējo izglītības iestāžu mācību vides uzlabošana</t>
  </si>
  <si>
    <t xml:space="preserve">Gulbenes novada valsts ģimnāzijas mācību vides uzlabošana - logu nomaiņa, ventilācijas sistēmas un apkures sistēmas pārbūve, reģionālā metodiskā centra izveide, klašu telpu modernizācija 
</t>
  </si>
  <si>
    <t xml:space="preserve">Gulbenes 2.vidusskolas mācību vides uzlabošana  - apkures sistēmas maiņa, elektroinstalācijas maiņa, klašu telpu modernizācija
</t>
  </si>
  <si>
    <r>
      <t>Projekta ideja:</t>
    </r>
    <r>
      <rPr>
        <sz val="11"/>
        <rFont val="Times New Roman"/>
        <family val="1"/>
        <charset val="186"/>
      </rPr>
      <t xml:space="preserve"> </t>
    </r>
    <r>
      <rPr>
        <b/>
        <sz val="11"/>
        <rFont val="Times New Roman"/>
        <family val="1"/>
        <charset val="186"/>
      </rPr>
      <t>Gulbenes novada vispārējo izglītības iestāžu mācību vides uzlabošana</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Projekta ietvaros plānota mācību vides uzlabošana Gulbenes sākumskolā, Gulbenes novada valsts ģimnāzijā un Gulbenes 2.vidusskolā, kā arī Gulbenes pilsētas dienesta viesnīcas (internāta) atjaunošana un Gulbenes novada valsts ģimnāzijas stadiona</t>
    </r>
    <r>
      <rPr>
        <sz val="11"/>
        <color indexed="30"/>
        <rFont val="Times New Roman"/>
        <family val="1"/>
        <charset val="186"/>
      </rPr>
      <t xml:space="preserve"> </t>
    </r>
    <r>
      <rPr>
        <sz val="11"/>
        <rFont val="Times New Roman"/>
        <family val="1"/>
        <charset val="186"/>
      </rPr>
      <t>skrejceļa pārbūve.</t>
    </r>
    <r>
      <rPr>
        <sz val="11"/>
        <color indexed="36"/>
        <rFont val="Times New Roman"/>
        <family val="1"/>
        <charset val="186"/>
      </rPr>
      <t xml:space="preserve"> Projekta rezultātā tiks modernizētas 3 izglītības iestādes ar kopējo izglītojamo skaitu - 1123.</t>
    </r>
  </si>
  <si>
    <r>
      <t xml:space="preserve">Pakalpojumu sniegšanas veiktspēja atbalstītajās vispārējās izglītības iestādēs – </t>
    </r>
    <r>
      <rPr>
        <b/>
        <sz val="11"/>
        <rFont val="Times New Roman"/>
        <family val="1"/>
        <charset val="186"/>
      </rPr>
      <t xml:space="preserve">1123 </t>
    </r>
    <r>
      <rPr>
        <sz val="11"/>
        <rFont val="Times New Roman"/>
        <family val="1"/>
        <charset val="186"/>
      </rPr>
      <t xml:space="preserve">izglītojamie. Modernizētu vispārējās izglītības iestāžu skaits - </t>
    </r>
    <r>
      <rPr>
        <b/>
        <sz val="11"/>
        <rFont val="Times New Roman"/>
        <family val="1"/>
        <charset val="186"/>
      </rPr>
      <t>3</t>
    </r>
  </si>
  <si>
    <r>
      <t xml:space="preserve">Pakalpojumu sniegšanas veiktspēja atbalstītajās vispārējās izglītības iestādēs – </t>
    </r>
    <r>
      <rPr>
        <b/>
        <sz val="11"/>
        <rFont val="Times New Roman"/>
        <family val="1"/>
        <charset val="186"/>
      </rPr>
      <t xml:space="preserve">185 </t>
    </r>
    <r>
      <rPr>
        <sz val="11"/>
        <rFont val="Times New Roman"/>
        <family val="1"/>
        <charset val="186"/>
      </rPr>
      <t>izglītojamie. Modernizētu vispārējās izglītības iestāžu skaits - 1.</t>
    </r>
  </si>
  <si>
    <t xml:space="preserve">Gulbenes novada valsts ģimnāzijas stadiona skrejceļa pārbūve
</t>
  </si>
  <si>
    <t>Veikta Gulbenes novada valsts ģimnāzijas stadiona skrejceļa pārbūve</t>
  </si>
  <si>
    <t xml:space="preserve">Gulbenes vidusskolas (no 2017.gada 1.augusta - Gulbenes sākumskolas) mācību vides uzlabošana 
</t>
  </si>
  <si>
    <r>
      <t xml:space="preserve">Pakalpojumu sniegšanas veiktspēja atbalstītajās vispārējās izglītības iestādēs – </t>
    </r>
    <r>
      <rPr>
        <b/>
        <sz val="11"/>
        <rFont val="Times New Roman"/>
        <family val="1"/>
        <charset val="186"/>
      </rPr>
      <t xml:space="preserve">410 </t>
    </r>
    <r>
      <rPr>
        <sz val="11"/>
        <rFont val="Times New Roman"/>
        <family val="1"/>
        <charset val="186"/>
      </rPr>
      <t>izglītojamie. Modernizētu vispārējās izglītības iestāžu skaits - 1.</t>
    </r>
  </si>
  <si>
    <r>
      <t xml:space="preserve">Pakalpojumu sniegšanas veiktspēja atbalstītajās vispārējās izglītības iestādēs – </t>
    </r>
    <r>
      <rPr>
        <b/>
        <sz val="11"/>
        <rFont val="Times New Roman"/>
        <family val="1"/>
        <charset val="186"/>
      </rPr>
      <t xml:space="preserve">528 </t>
    </r>
    <r>
      <rPr>
        <sz val="11"/>
        <rFont val="Times New Roman"/>
        <family val="1"/>
        <charset val="186"/>
      </rPr>
      <t>izglītojamie (tajā skaitā 37 Daukstes pamatskolas izglītojamie, skola likvidēta ar 2016.gada 8.jūliju, pamatojoties uz Gulbenes novada domes 2015.gada 29.decembra sēdes (Nr.28 5.§) lēmumu). Modernizētu vispārējās izglītības iestāžu skaits - 1.</t>
    </r>
  </si>
  <si>
    <t>Gulbenes pilsētas skolu dienesta viesnīcas (internāta) pārbūve</t>
  </si>
  <si>
    <t>Veikta Gulbenes pilsētas skolu dienesta viesnīcas (internāta) pārbūve</t>
  </si>
  <si>
    <t>Vidus ielas posma no Rīgas ielas līdz Brīvības ielai pārbūve,  lietus ūdens kanalizācijas sistēmas izbūve, ietves izbūve un apgaismojuma ierīkošana</t>
  </si>
  <si>
    <t>Purva ielas pārbūve,  lietus ūdens kanalizācijas sistēmas izbūve, ietves izbūve un apgaismojuma ierīkošana</t>
  </si>
  <si>
    <t xml:space="preserve">M1.1.         RV1.1.4.     U1.1.4.-1.   </t>
  </si>
  <si>
    <t>M2.1.,    RV2.1.5.,  U2.1.5.-1.</t>
  </si>
  <si>
    <t>M2.3., RV2.3.3., U2.3.3.-3.</t>
  </si>
  <si>
    <t>M1.1.,   RV1.1.3.,  U1.1.3.-3.</t>
  </si>
  <si>
    <t>M1.1. RV1.1.1.   U1.1.1.-6.</t>
  </si>
  <si>
    <t xml:space="preserve">M1.3. RV1.3.3.   U1.3.3.-1. </t>
  </si>
  <si>
    <t xml:space="preserve">M1.3. RV1.3.3.   U1.3.3.-3. </t>
  </si>
  <si>
    <t>M3.1., RV3.1.1., U3.1.1.-4</t>
  </si>
  <si>
    <t>M1.1.,   RV1.1.4.,   U1.1.4.-1.</t>
  </si>
  <si>
    <t>M2.2., RV2.2.4., U2.2.4.-1.</t>
  </si>
  <si>
    <t>Igaunijas - Latvijas pārrobežu sadarbības programma</t>
  </si>
  <si>
    <t>Videi draudzīgu tūrisma maršrutu izveide zudušo šaursliežu dzelzceļa līniju vietās („Green Railways"-Revitalization of former Narrow Gauge Railway lines through environmentally responsible tourism route)</t>
  </si>
  <si>
    <t xml:space="preserve">Gulbenes novada teritorijā esošās dzelzceļa līnijas Ieriķi – Gulbene sakārtošana un uz šīs līnijas esošā tilta pār Tirzas upi rekonstrukcija, kā arī investīcijas jaunā maršruta atpazīstamības veicināšanā </t>
  </si>
  <si>
    <t>M1.1., RV1.1.2., U1.1.2.-2.</t>
  </si>
  <si>
    <t>M3.1. RV3.1.2 U3.1.2.-2</t>
  </si>
  <si>
    <t>M3.1.,   RV3.1.1.,    U3.1.1.-2.</t>
  </si>
  <si>
    <t>M2.3.,    RV2.3.1.,   U2.3.1.-1.</t>
  </si>
  <si>
    <t>Virszemes lietus ūdens kanalizācijas izbūve Stradu pagasta Stāķos pie sporta nama</t>
  </si>
  <si>
    <t xml:space="preserve">Ūdenssaimniecības attīstība- pārbūve Stāķuciemā  Stradu pagasts </t>
  </si>
  <si>
    <t>Gājēju-velo celiņa izbūve posmā Gulbene-Šķieneri</t>
  </si>
  <si>
    <t>Gājēju-velo celiņa rekonstrukcija posmā Šķieneri-Stāķi</t>
  </si>
  <si>
    <t>Šķieneru ciema siltumapgādes sistēmas (siltumtīkli, katlumāja)izbūve.</t>
  </si>
  <si>
    <t>Stāķu ciema teritorijas "Stāķu parks" labiekārtošana.</t>
  </si>
  <si>
    <t xml:space="preserve">Gājēju ietves- veloceliņa  izbūve gar Valsts ceļu (posmā Stari – Stāķi )- Gulbene  </t>
  </si>
  <si>
    <t xml:space="preserve"> Ielu apgaismojuma izbūve Krapas ciema Parka ielā     </t>
  </si>
  <si>
    <t>Pašvaldības ceļa   Nr.9-13 Stukmaņi- Jaunasarupji-Roznieki   pārbūve</t>
  </si>
  <si>
    <t>Pašvaldības ēkas konservācijai "Siltāji"jumta nomaiņai</t>
  </si>
  <si>
    <t xml:space="preserve">Ceļš Nr.13-13 Muiža-Ziemeļi atjaunošana </t>
  </si>
  <si>
    <t xml:space="preserve">Ceļš Nr.13-11 Alejas – Strautmaļi remonts </t>
  </si>
  <si>
    <t xml:space="preserve">Ceļš Nr.13-19 Stigas – Skošķi remonts </t>
  </si>
  <si>
    <t xml:space="preserve">Ceļš Nr.13-30 Mežģevjāņi – Krāces remonts </t>
  </si>
  <si>
    <t>Ūdens sagatavošanas iekāsrtas uzstādīšana un sūkņu mājas pārbūve Strazdiņu Ūdens apgādes sistēmai</t>
  </si>
  <si>
    <t xml:space="preserve">Pašvaldības ceļa   Nr.13-1 Kļavas-Ķezberi-Kalves  pārbūve </t>
  </si>
  <si>
    <t>Vecadulienas ciema ūdens apgades sistēmas sakārtošana, rekonstrukcija</t>
  </si>
  <si>
    <t>Tirzas Kancēnu kapu kapličas remonts un pieslēgšana pie elektrotīkla</t>
  </si>
  <si>
    <t>Dzīvojamo māju un neizīrēto dzīvokļu remonti</t>
  </si>
  <si>
    <t xml:space="preserve">Pašvaldības ceļa Nr.13-22 Krimi- Alsupes </t>
  </si>
  <si>
    <t>Pašvaldības ceļa Nr.13-32 Mālukalns-Lejnieki</t>
  </si>
  <si>
    <t>M1.2.,  RV1.2.1.,   U1.2.1.-2.</t>
  </si>
  <si>
    <t>M2.1.,  RV2.1.1., U2.1.1.-3.</t>
  </si>
  <si>
    <t xml:space="preserve">Pašvaldības ceļa Nr.6-2 Litenes stacija-Sopuļi-Jaunsilenieki ; Nr.6-36 pievedceļš “Jaunsileniekiem" ; Nr.6-9 Sopuļi – Monte betona tilts  pārbūve </t>
  </si>
  <si>
    <t xml:space="preserve">Pašvaldības ceļa Nr.10-6 Ranka- Rankas stacija        </t>
  </si>
  <si>
    <t xml:space="preserve">Pašvaldības ceļa Nr.9-5 Dravenieki – Lapši </t>
  </si>
  <si>
    <t xml:space="preserve">Pašvaldības ceļa Nr. 11-5 Priednieki – Āboliņi- Staubernieki </t>
  </si>
  <si>
    <t>Pašvaldības ceļa   Nr. 11-9 Pogupe-Medņi pārbūve</t>
  </si>
  <si>
    <t>Pašvaldības ceļa Nr. 12-12 Vīkšņi – Atvases –Voldemāri  pārbūve</t>
  </si>
  <si>
    <t>Pašvaldības ceļš 12-8 Rēzeknes ceļš - Jūdzkalni</t>
  </si>
  <si>
    <t xml:space="preserve">Pašvaldības ceļa Nr.5-3   Mulcupes- Grimnauži  </t>
  </si>
  <si>
    <t xml:space="preserve">Pašvaldības ceļa  Nr.1-2 Krūzītes – Spriņģi pārbūve </t>
  </si>
  <si>
    <t>Pašvaldības ceļš 1-9 Gāršnieki-Aizsili</t>
  </si>
  <si>
    <t>269 500</t>
  </si>
  <si>
    <t xml:space="preserve">Pašvaldības ceļa 2-13 Elstes pienotava – Dzidrumi – Medņi – Odziena pārbūve </t>
  </si>
  <si>
    <t>Pašvaldības ceļa Nr. 2-15 Stari-Blektes-Audīles pārbūve</t>
  </si>
  <si>
    <t xml:space="preserve">Pašvaldības ceļa Grīvas –Krapas pasts pārbūve               </t>
  </si>
  <si>
    <t xml:space="preserve">Pašvaldības ceļa  Mototrases ceļš  pārbūve               </t>
  </si>
  <si>
    <t>Pašvaldības ceļa   Nr.3.-2 Pamatskola- Jaunaudziņas-Ceplīši, Nr.3-13 Jaunaudziņas-Attīrīšanas iekārtas  pārbūve</t>
  </si>
  <si>
    <t xml:space="preserve">Pašvaldības ceļa  Nr.4-6 Galgauska- Zemītes - Lielkaļi pārbūve </t>
  </si>
  <si>
    <t xml:space="preserve">Pašvaldības ceļa  Nr.8.3 Silalauzas-Kalniņi </t>
  </si>
  <si>
    <t>M1.1., RV1.1.4.,  U1.1.4.1.-1</t>
  </si>
  <si>
    <t>Novada bibliotēku grāmatu plauktu nomaiņa un modernizācija</t>
  </si>
  <si>
    <t>M.3.2., RV3.2.1., U3.2.1.-1</t>
  </si>
  <si>
    <t>Druvienas pagasta bibliotēkas kosmētiskais remonts</t>
  </si>
  <si>
    <t>Apkures sistēmas pāreja no elektrības uz granulām.</t>
  </si>
  <si>
    <r>
      <rPr>
        <b/>
        <sz val="10"/>
        <color indexed="8"/>
        <rFont val="Times New Roman"/>
        <family val="1"/>
        <charset val="186"/>
      </rPr>
      <t>3.daļa</t>
    </r>
    <r>
      <rPr>
        <sz val="10"/>
        <color indexed="8"/>
        <rFont val="Times New Roman"/>
        <family val="1"/>
        <charset val="186"/>
      </rPr>
      <t>, Plānotie nākošajiem gadiem</t>
    </r>
  </si>
  <si>
    <t>Lizuma pagasta bibliotēkas telpu paplašināšana un kosmētiskais remonts</t>
  </si>
  <si>
    <t>Stradu pagasta Stāķu bibliotēkas kosmētiskais remonts, logu nomaiņa</t>
  </si>
  <si>
    <t>M3.3.,   RV 3.3.3., U3.3.3.-4.</t>
  </si>
  <si>
    <t>Lejasciema pagasta bibliotēkas remonts vai telpu maiņa</t>
  </si>
  <si>
    <t>Gulbenes novada bibliotēkas telpu paplašināšana: remonts, aprīkojums, iegāde.</t>
  </si>
  <si>
    <t>M3.1. RV3.1.1. U3.1.1.-4.</t>
  </si>
  <si>
    <r>
      <rPr>
        <b/>
        <sz val="11"/>
        <color indexed="8"/>
        <rFont val="Times New Roman"/>
        <family val="1"/>
        <charset val="186"/>
      </rPr>
      <t>6.daļa</t>
    </r>
    <r>
      <rPr>
        <sz val="11"/>
        <color indexed="8"/>
        <rFont val="Times New Roman"/>
        <family val="1"/>
        <charset val="186"/>
      </rPr>
      <t xml:space="preserve"> SAM 5.5.1.</t>
    </r>
  </si>
  <si>
    <r>
      <rPr>
        <b/>
        <sz val="11"/>
        <color indexed="8"/>
        <rFont val="Times New Roman"/>
        <family val="1"/>
        <charset val="186"/>
      </rPr>
      <t>7.daļa</t>
    </r>
    <r>
      <rPr>
        <sz val="11"/>
        <color indexed="8"/>
        <rFont val="Times New Roman"/>
        <family val="1"/>
        <charset val="186"/>
      </rPr>
      <t xml:space="preserve"> SAM 5.2.1.</t>
    </r>
  </si>
  <si>
    <t>Gulbenes pilsētas  ielu seguma pārbūve ( Viestura, Litenes,  Vidus u.c. ielas)</t>
  </si>
  <si>
    <t>Gulbenes labiekārtošanas iestādes energoefektivitātes paaugstināšana</t>
  </si>
  <si>
    <t>Bijušās Bērzu skolas telpu pārbūve, apkures sistēmu atjaunošana. Energoefektivitāte</t>
  </si>
  <si>
    <t>Gulbenes Sociālā dienesta ēkas energoefektivitātes uzlabošana</t>
  </si>
  <si>
    <t>*Projekts īstenojams tikai ar ES vai citu fondu atbalstu</t>
  </si>
  <si>
    <t xml:space="preserve">Siltumtrases pārbūve (nomaiņa) Beļavā </t>
  </si>
  <si>
    <t>Vienības iela 1. ēkas jumta nomaiņa</t>
  </si>
  <si>
    <t>Staru pirts apkures sistēmas, ventilācijas un telpu atjaunošana.</t>
  </si>
  <si>
    <t xml:space="preserve">Ūdensvada tīkla remonts Staru ciema  </t>
  </si>
  <si>
    <t>Sociālā aprūpes centra (SAC) "Jaungulbenes alejas" izveide Jaungulbenes pagastā</t>
  </si>
  <si>
    <t>Fasādes atjaunošana</t>
  </si>
  <si>
    <t>Lizuma vidusskolas internāta ēkas energoefektivitātes paaugstināšana</t>
  </si>
  <si>
    <t>Telpu iegāde vai pielāgošana, atjaunošana un aprīkošana pirmskolas izglītības iestādes vajadzībām</t>
  </si>
  <si>
    <t>Līgo pagasta bibliotēkas kosmētiskais remonts, elektroinstalācijas nomaiņa</t>
  </si>
  <si>
    <t>Kalnienas estrādes būvniecība</t>
  </si>
  <si>
    <t>Jaunbūve</t>
  </si>
  <si>
    <t>M3.4., RV3.4.1.,  U3.4.1.-2</t>
  </si>
  <si>
    <t>M3.4.,    RV3.4.2.,  U3.4.-1.</t>
  </si>
  <si>
    <t>M2,3., RV2.3.3., U2.3.3.-3.</t>
  </si>
  <si>
    <t>M2.1.           RV 2.1.1.   U2.1.1.-3</t>
  </si>
  <si>
    <t>M3.1., RV3.1.2., U3.1.2.-2</t>
  </si>
  <si>
    <t>M1.3., RV1.3.4., U1.3.4.-2  M2.3., RV2.3.3., U2.3.3.-3.</t>
  </si>
  <si>
    <t>M2.2.,   RV2.2.1.,  U2.2.4.-2</t>
  </si>
  <si>
    <t>M3.4.,     RV3.4.2 U3.4.2.-1</t>
  </si>
  <si>
    <t>M2.1.,        RV 2.1.1. U2.1.1.-1</t>
  </si>
  <si>
    <t>M2.1.,         RV 2.1.1. U2.1.1.-1</t>
  </si>
  <si>
    <t>M2.1.,          RV 2.1.1. U2.1.1.-1</t>
  </si>
  <si>
    <t> M2.1.,       RV 2.1.1. U2.1.1.-3.</t>
  </si>
  <si>
    <t>M2.1.,           RV 2.1.1. U2.1.1.-1</t>
  </si>
  <si>
    <t> M2.1.,        RV 2.1.1. U2.1.1.-3.</t>
  </si>
  <si>
    <t>M3.3.,        RV 3.3.3., U3.3.3.-3.</t>
  </si>
  <si>
    <t>M3.4.,        RV3.4.1 U3.4.1.-2</t>
  </si>
  <si>
    <t>M3.4.,      RV3.4.2 U3.4.2.-1</t>
  </si>
  <si>
    <t xml:space="preserve">M1.2.,     RV1.2.1.,      U1.2.1.-3     </t>
  </si>
  <si>
    <t>M3.3.,                RV 3.3.3., U3.3.3.-3.</t>
  </si>
  <si>
    <t>Ražošanas teritorijas infrastruktūras sakārtošana īpašumā „Draudzesskola” - Kalēju ielas pārbūve un stāvvietu izbūve</t>
  </si>
  <si>
    <t>Infrastruktūras sakārtošana uzņēmējdarbības attīstībai Gulbenes pilsētā</t>
  </si>
  <si>
    <t xml:space="preserve">Radītas 8 darba vietas, piesaistītas privātās investīcijas 504636 EUR apmērā, atbalstu guvuši 7 komersanti. </t>
  </si>
  <si>
    <t>Infrastruktūras sakārtošana uzņēmējdarbības attīstībai Vidus ielā</t>
  </si>
  <si>
    <t>Radīta 1 darba vieta, piesaistītas privātās investīcijas 76500 EUR apmērā, atbalstu guvis 1 komersants</t>
  </si>
  <si>
    <r>
      <rPr>
        <b/>
        <u/>
        <sz val="11"/>
        <rFont val="Times New Roman"/>
        <family val="1"/>
        <charset val="186"/>
      </rPr>
      <t xml:space="preserve">2. </t>
    </r>
    <r>
      <rPr>
        <u/>
        <sz val="11"/>
        <rFont val="Times New Roman"/>
        <family val="1"/>
        <charset val="186"/>
      </rPr>
      <t>Alternatīvā projekta ideja:</t>
    </r>
    <r>
      <rPr>
        <b/>
        <sz val="11"/>
        <rFont val="Times New Roman"/>
        <family val="1"/>
        <charset val="186"/>
      </rPr>
      <t xml:space="preserve"> Infrastruktūras sakārtošana uzņēmējdarbības attīstībai Raiņa ielā</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Raiņa ielā posmā no Brīvības ielas līdz Krasta ielai ir grants segums. Lai šajā teritorijā attīstītos uzņēmējdarbība, nepieciešama Raiņa ielas posma no Brīvības ielas līdz Krasta ielai pārbūve, lietus ūdens kanalizācijas sistēmas izbūve, ietves izbūve un apgaismojuma ierīkošana. Projekta rezultātā tiks radīta 1 darba vieta, piesaistītas privātās investīcijas 76500 EUR apmērā, atbalstu guvis vismaz 1 komersants.</t>
    </r>
  </si>
  <si>
    <t xml:space="preserve">Veikta ielas pārbūve 640 m garumā </t>
  </si>
  <si>
    <r>
      <rPr>
        <b/>
        <u/>
        <sz val="11"/>
        <rFont val="Times New Roman"/>
        <family val="1"/>
        <charset val="186"/>
      </rPr>
      <t>1.</t>
    </r>
    <r>
      <rPr>
        <u/>
        <sz val="11"/>
        <rFont val="Times New Roman"/>
        <family val="1"/>
        <charset val="186"/>
      </rPr>
      <t xml:space="preserve"> Prioritārā projekta ideja:</t>
    </r>
    <r>
      <rPr>
        <sz val="11"/>
        <rFont val="Times New Roman"/>
        <family val="1"/>
        <charset val="186"/>
      </rPr>
      <t xml:space="preserve"> </t>
    </r>
    <r>
      <rPr>
        <b/>
        <sz val="11"/>
        <rFont val="Times New Roman"/>
        <family val="1"/>
        <charset val="186"/>
      </rPr>
      <t>Infrastruktūras sakārtošana uzņēmējdarbības attīstībai Gulbenes pilsētā</t>
    </r>
    <r>
      <rPr>
        <sz val="11"/>
        <rFont val="Times New Roman"/>
        <family val="1"/>
        <charset val="186"/>
      </rPr>
      <t xml:space="preserve">
</t>
    </r>
    <r>
      <rPr>
        <u/>
        <sz val="11"/>
        <rFont val="Times New Roman"/>
        <family val="1"/>
        <charset val="186"/>
      </rPr>
      <t xml:space="preserve">
Projekta aktivitāšu pamatojums: </t>
    </r>
    <r>
      <rPr>
        <sz val="11"/>
        <rFont val="Times New Roman"/>
        <family val="1"/>
        <charset val="186"/>
      </rPr>
      <t xml:space="preserve">
Viens no svarīgājakiem faktoriem uzņēmējdarbības attīstībai Gulbenes pilsētā ir transporta infrastruktūras sakārtošana un Gulbenes pilsētas pieejamības un sasniedzamības veicināšana. Tādēļ, pamatojoties uz komersantu iesniegumiem par tiem nepieciešamās infrastruktūras uzlabošanu, projekta "Infrastruktūras sakārtošana uzņēmējdarbības attīstībai Gulbenes pilsētā" ietvaros plānota ražošanas teritorijas infrastruktūras sakārtošana īpašumā „Draudzesskola” (Kalēju ielas pārbūve un stāvvietu izbūve), infrastruktūras sakārtošana Klēts ielā un Pils ielā, kā arī Purva ielas pārbūve.</t>
    </r>
    <r>
      <rPr>
        <b/>
        <sz val="11"/>
        <rFont val="Times New Roman"/>
        <family val="1"/>
        <charset val="186"/>
      </rPr>
      <t xml:space="preserve"> </t>
    </r>
    <r>
      <rPr>
        <u/>
        <sz val="11"/>
        <rFont val="Times New Roman"/>
        <family val="1"/>
        <charset val="186"/>
      </rPr>
      <t xml:space="preserve">
</t>
    </r>
    <r>
      <rPr>
        <b/>
        <sz val="11"/>
        <rFont val="Times New Roman"/>
        <family val="1"/>
        <charset val="186"/>
      </rPr>
      <t xml:space="preserve">Projekta rezultātā tiks radītas 8 darba vietas, piesaistītas privātās investīcijas 504 636 EUR apmērā un atbalstu guvuši vismaz 7 komersanti. </t>
    </r>
    <r>
      <rPr>
        <sz val="11"/>
        <rFont val="Times New Roman"/>
        <family val="1"/>
        <charset val="186"/>
      </rPr>
      <t xml:space="preserve">
</t>
    </r>
    <r>
      <rPr>
        <u/>
        <sz val="11"/>
        <rFont val="Times New Roman"/>
        <family val="1"/>
        <charset val="186"/>
      </rPr>
      <t xml:space="preserve">
</t>
    </r>
    <r>
      <rPr>
        <b/>
        <sz val="11"/>
        <rFont val="Times New Roman"/>
        <family val="1"/>
        <charset val="186"/>
      </rPr>
      <t>1.1.</t>
    </r>
    <r>
      <rPr>
        <sz val="11"/>
        <rFont val="Times New Roman"/>
        <family val="1"/>
        <charset val="186"/>
      </rPr>
      <t xml:space="preserve"> Īpašumā „Draudzesskola", kas atrodas Stradu pagasta Margu ciemā, padomju gados bija izvietota rūpnīcas „Alfa” filiāle, kur ražoja mikroshēmas. 90.gadu sakumā uz tās bāzes izveidojās AS „Mitrāns”, kuram arī šobrīd pieder visas ēkas, bet zeme pieder pašvaldībai. Lielākajā korpusā izvietots viens no lielākajiem novada uzņēmumiem - šūšanas firma SIA "NIENHAUS &amp; LOTZ LETTLAND", kas nodarbina vairāk kā 160 darbiniekus un visus izstrādājumus eksportē. Pārējās ēkās izvietoti vairāki uzņēmumi, kas nodarbojas ar metālapstrādi un dažādu pakalpojumu sniegšanu. ERAF finansiāli atbalstītā projekta Nr.3DP/3.6.1.1.0/13/IPIA/VRAA/004 „Uzņēmējdarbībai nozīmīgo ielu rekonstrukcija Gulbenes pilsētā” ietvaros veikta Draudzesskolas ielas pārbūve Gulbenes pilsētas teritorijā. Diemžēl projekta nosacījumi neļāva ieguldīt līdzekļus ārpus pilsētas administratīvās teritorijas un vienlaikus sakārtot Kalēju ielu Margu ciemā, kas nodrošina piekļuvi ražošanas teritorijai īpašumā „Draudzesskola”.</t>
    </r>
    <r>
      <rPr>
        <u/>
        <sz val="11"/>
        <rFont val="Times New Roman"/>
        <family val="1"/>
        <charset val="186"/>
      </rPr>
      <t xml:space="preserve">
</t>
    </r>
    <r>
      <rPr>
        <b/>
        <sz val="11"/>
        <rFont val="Times New Roman"/>
        <family val="1"/>
        <charset val="186"/>
      </rPr>
      <t xml:space="preserve">
1.2., 1.3. </t>
    </r>
    <r>
      <rPr>
        <sz val="11"/>
        <rFont val="Times New Roman"/>
        <family val="1"/>
        <charset val="186"/>
      </rPr>
      <t xml:space="preserve">Klēts ielas un Pils ielas segums ir ļoti sliktā tehniskā stāvoklī. Teritorijā atrodas vairāki uzņēmumi - SIA "Pilsbergs", SIA "Ausmas serviss". Uņēmēji jau uzsākuši teritorijā esošo degradēto teritoriju sakārtošanu un teritoriju degradējošo ēku nojaukšanu. Ielu pārbūve būs nozīmīga jaunu uzņēmumu ienākšanai un esošo attīstībai šajā pilsētas daļā. Abas ielas iekļaujas arī Gulbenes vēsturiskajā centrā, to atjaunošanai ir būtiska nozīme arī Gulbenes novada vēstures un mākslas muzeja atklātā krājuma glabātuves "Klēts" tūrisma piedāvājumā. Klēts ielu un Pils ielu savieno Vecgulbenes muižas bruģakmens ceļš, kuru plānots atjaunot. Klēts ielu izmanto arī Gulbenes slimnīcas Ātrās medicīniskā spalīdzības dienests. </t>
    </r>
    <r>
      <rPr>
        <u/>
        <sz val="11"/>
        <rFont val="Times New Roman"/>
        <family val="1"/>
        <charset val="186"/>
      </rPr>
      <t xml:space="preserve">
</t>
    </r>
    <r>
      <rPr>
        <b/>
        <sz val="11"/>
        <rFont val="Times New Roman"/>
        <family val="1"/>
        <charset val="186"/>
      </rPr>
      <t>1.4.</t>
    </r>
    <r>
      <rPr>
        <sz val="11"/>
        <rFont val="Times New Roman"/>
        <family val="1"/>
        <charset val="186"/>
      </rPr>
      <t xml:space="preserve"> Purva ielu izmanto vairāki uzņēmumi - SIA "Tavai un manai veselībai", SIA "Birojs GK", SIA "KONTS AO" u.c. Purva ielas segums ir sliktā tehniskā stāvoklī. Lai viecinātu uzņēmējdarbības attīstību, nepieciešama Purva ielas pārbūve, lietus ūdens kanalizācijas sistēmas izbūve, ietves izbūve un apgaismojuma ierīkošana.</t>
    </r>
  </si>
  <si>
    <t>Radītas 7 darba vieta, piesaistītas privātās investīcijas 408000 EUR apmērā, atbalstu guvuši 4 komersanti</t>
  </si>
  <si>
    <t>3.3.1.SAM "Palielināt privāto investīciju apjomu reģionos, veicot ieguldījumus uzņēmējdarbības attīstībai atbilstoši pašvaldību attīstības programmās noteiktajai teritoriju ekonomiskajai specializācijai un balstoties uz vietējo uzņēmēju vajadzībām"</t>
  </si>
  <si>
    <r>
      <t xml:space="preserve">4. daļa  </t>
    </r>
    <r>
      <rPr>
        <sz val="11"/>
        <rFont val="Times New Roman"/>
        <family val="1"/>
        <charset val="186"/>
      </rPr>
      <t>SAM 3.3.1.</t>
    </r>
  </si>
  <si>
    <t>SAM 5.6.2. "Teritoriju revitalizācija, reģenerējot degradētās teritorijas atbilstoši pašvaldību integrētajām attīstības programmām"</t>
  </si>
  <si>
    <t>Sadarbības partneris - SIA "ALBA".</t>
  </si>
  <si>
    <r>
      <rPr>
        <b/>
        <sz val="11"/>
        <color indexed="8"/>
        <rFont val="Times New Roman"/>
        <family val="1"/>
        <charset val="186"/>
      </rPr>
      <t>8.daļa</t>
    </r>
    <r>
      <rPr>
        <sz val="11"/>
        <color indexed="8"/>
        <rFont val="Times New Roman"/>
        <family val="1"/>
        <charset val="186"/>
      </rPr>
      <t xml:space="preserve"> SAM 8.1.2.</t>
    </r>
  </si>
  <si>
    <t> Gulbenes novada dome</t>
  </si>
  <si>
    <r>
      <rPr>
        <b/>
        <sz val="11"/>
        <rFont val="Times New Roman"/>
        <family val="1"/>
        <charset val="186"/>
      </rPr>
      <t>5.daļa</t>
    </r>
    <r>
      <rPr>
        <sz val="11"/>
        <rFont val="Times New Roman"/>
        <family val="1"/>
        <charset val="186"/>
      </rPr>
      <t xml:space="preserve"> SAM 5.6.2.</t>
    </r>
  </si>
  <si>
    <r>
      <rPr>
        <u/>
        <sz val="11"/>
        <rFont val="Times New Roman"/>
        <family val="1"/>
        <charset val="186"/>
      </rPr>
      <t xml:space="preserve">Alternatīvā projekta ideja: </t>
    </r>
    <r>
      <rPr>
        <b/>
        <sz val="11"/>
        <rFont val="Times New Roman"/>
        <family val="1"/>
        <charset val="186"/>
      </rPr>
      <t>Infrastruktūras uzlabošana ražošanas teritorijas attīstībai Beļavas pagasta Ozolkalnā</t>
    </r>
    <r>
      <rPr>
        <sz val="11"/>
        <rFont val="Times New Roman"/>
        <family val="1"/>
        <charset val="186"/>
      </rPr>
      <t xml:space="preserve">
Projekta idejas pamatojums: Ozolkalna ciemā atrodas ražošanas teritorija, kurai piekļuvi nodrošina Kļavkalnu iela. Šobrīd ražošanas teritorijā darbojas SIA “Rubate”, kas plāno uzņēmējdarbības paplašināšanu teritorijas brīvajās platībās. Lai nodrošinātu uzņēmējdarbības attīstību neapgūtajā teritorijā, ir nepieciešams veikt Kļavkalnu ielas pārbūvi 860 m garā posmā. Projekta rezultātā tiks radītas 12 darba vietas, piesaistītas privātās investīcijas731000 EUR apmērā, samazināta degradēto teritoriju platība - 1,7 ha.</t>
    </r>
    <r>
      <rPr>
        <b/>
        <sz val="11"/>
        <rFont val="Times New Roman"/>
        <family val="1"/>
        <charset val="186"/>
      </rPr>
      <t xml:space="preserve">
Projekta aktivitāšu pamatojums:</t>
    </r>
    <r>
      <rPr>
        <sz val="11"/>
        <rFont val="Times New Roman"/>
        <family val="1"/>
        <charset val="186"/>
      </rPr>
      <t xml:space="preserve">
</t>
    </r>
    <r>
      <rPr>
        <b/>
        <sz val="11"/>
        <rFont val="Times New Roman"/>
        <family val="1"/>
        <charset val="186"/>
      </rPr>
      <t>3.1. Kļavkalnu ielas posma pārbūve</t>
    </r>
    <r>
      <rPr>
        <sz val="11"/>
        <rFont val="Times New Roman"/>
        <family val="1"/>
        <charset val="186"/>
      </rPr>
      <t xml:space="preserve">
Kļavkalnu ielas kopējais garums ir 2.01 km, bet uzņēmējdarbības attīstībai nozīmīgākais posms ir 420 m garumā. Ielas segums ir kritiskā stāvoklī un nav atjaunots kopš tā izbūves 80. gadu vidū. Ielas asfaltbetona segums ir pilnībā nolietojies ar plašu plaisu un bedrīšu tīklu, daudzviet atsedzot konstrukcijas apakšējos slāņus, nav atrisināta ūdens novades sistēma. Līdz ar to Kļavkalnu ielai nepieciešama pilnas konstrukcijas pārbūve, kas spētu nodrošināt nepieciešamo nestspēju un ūdens novadi.</t>
    </r>
  </si>
  <si>
    <r>
      <rPr>
        <u/>
        <sz val="11"/>
        <rFont val="Times New Roman"/>
        <family val="1"/>
        <charset val="186"/>
      </rPr>
      <t>Alternatīvā projekta ideja:</t>
    </r>
    <r>
      <rPr>
        <b/>
        <sz val="11"/>
        <rFont val="Times New Roman"/>
        <family val="1"/>
        <charset val="186"/>
      </rPr>
      <t xml:space="preserve">Infrastruktūras uzlabošana plānotajai ražošanas teritorijai pie Ošu ielas Gulbenē
</t>
    </r>
    <r>
      <rPr>
        <u/>
        <sz val="11"/>
        <rFont val="Times New Roman"/>
        <family val="1"/>
        <charset val="186"/>
      </rPr>
      <t xml:space="preserve">Projekta idejas pamatojums: </t>
    </r>
    <r>
      <rPr>
        <sz val="11"/>
        <rFont val="Times New Roman"/>
        <family val="1"/>
        <charset val="186"/>
      </rPr>
      <t>Ošu ielas malā atrodas pašvaldības īpašumā esoša neapbūvēta teritorija 29722 m2 platībā, kas saskaņā ar teritoriālo plānojumu paredzēta ražošanas un komercdarbības attīstībai. Teritorija ir daļēji pārpurvojusies un aizaugusi ar krūmiem, kā arī daļēji tiek izmantota mazdārziņu vajadzībām. Lai teritoriju piemērotu ražošanas un komercdarbības attīstībai, ir nepieciešams nodrošināt tai atbilstošu piekļuvi, pārbūvējot Ošu ielas posmu, kā arī nepieciešams izbūvēt ūdensvada un kanalizācijas tīklus, atrisināt ūdens novadi un sakārtot degradēto teritoriju, izbūvēt elektroapgādes pieslēgumu. Projekta rezultātā plānots radīt jaunas darba vietas 4,veikt privātās investīcijas 256156 EUR apmērā, samazināt degradēto teritoriju platības - 0,5 ha.</t>
    </r>
    <r>
      <rPr>
        <b/>
        <sz val="11"/>
        <rFont val="Times New Roman"/>
        <family val="1"/>
        <charset val="186"/>
      </rPr>
      <t xml:space="preserve">
</t>
    </r>
    <r>
      <rPr>
        <u/>
        <sz val="11"/>
        <rFont val="Times New Roman"/>
        <family val="1"/>
        <charset val="186"/>
      </rPr>
      <t>Projekta aktivitāšu pamatojums:</t>
    </r>
    <r>
      <rPr>
        <b/>
        <sz val="11"/>
        <rFont val="Times New Roman"/>
        <family val="1"/>
        <charset val="186"/>
      </rPr>
      <t xml:space="preserve">
5.1. Ošu ielas posma pārbūve
</t>
    </r>
    <r>
      <rPr>
        <sz val="11"/>
        <rFont val="Times New Roman"/>
        <family val="1"/>
        <charset val="186"/>
      </rPr>
      <t>Ošu ielas kopējais garums ir 382 m, pieslēguma posms pie Blaumaņa ielas 154 m garumā ir ar melno segumu, kas sniedzas līdz pašreizējai apbūvei. Potenciālā ražošanas teritorija atrodas Ošu ielas galā, kur iela 34 m garumā ir ar grants segumu, bet 113 m garumā bez seguma. Šajā posmā nepieciešama ielas pārbūve, izveidojot atbilstošus konstruktīvos slāņus, lai nodrošinātu nepieciešamo nestspēju. Kā arī nepieciešams atrisināt lietus ūdens novadi no brauktuves un nomalēm, izveidojot vaļēju ūdens novades sistēmu. Lai uzlabotu satiksmes dalībnieku drošību, projektā plānots izbūvēt ielas apgaismojum</t>
    </r>
    <r>
      <rPr>
        <b/>
        <sz val="11"/>
        <rFont val="Times New Roman"/>
        <family val="1"/>
        <charset val="186"/>
      </rPr>
      <t xml:space="preserve">u.
5.2. Ūdensvada un kanalizācijas sistēmas izbūve 
</t>
    </r>
    <r>
      <rPr>
        <sz val="11"/>
        <rFont val="Times New Roman"/>
        <family val="1"/>
        <charset val="186"/>
      </rPr>
      <t>Ņemot vērā to, ka līdz šim nav izbūvēti ūdensvada un kanalizācijas tīkli, nepieciešama to izbūve. Pieslēgums pieejams pie Blaumaņa ielas, plānoto izbūvējamo tīklu garums 274 m.</t>
    </r>
    <r>
      <rPr>
        <b/>
        <sz val="11"/>
        <rFont val="Times New Roman"/>
        <family val="1"/>
        <charset val="186"/>
      </rPr>
      <t xml:space="preserve">
5.3. Teritorijas sakārtošana, ūdens novades atrisināšana 
</t>
    </r>
    <r>
      <rPr>
        <sz val="11"/>
        <rFont val="Times New Roman"/>
        <family val="1"/>
        <charset val="186"/>
      </rPr>
      <t>Lai sagatavotu teritoriju apbūvei, nepieciešams novākt apaugumu un atrisināt ūdens novadi.</t>
    </r>
    <r>
      <rPr>
        <b/>
        <sz val="11"/>
        <rFont val="Times New Roman"/>
        <family val="1"/>
        <charset val="186"/>
      </rPr>
      <t xml:space="preserve">
5.4.</t>
    </r>
    <r>
      <rPr>
        <sz val="11"/>
        <rFont val="Times New Roman"/>
        <family val="1"/>
        <charset val="186"/>
      </rPr>
      <t xml:space="preserve"> </t>
    </r>
    <r>
      <rPr>
        <b/>
        <sz val="11"/>
        <rFont val="Times New Roman"/>
        <family val="1"/>
        <charset val="186"/>
      </rPr>
      <t>Elektroapgādes pieslēguma izbūve</t>
    </r>
    <r>
      <rPr>
        <sz val="11"/>
        <rFont val="Times New Roman"/>
        <family val="1"/>
        <charset val="186"/>
      </rPr>
      <t xml:space="preserve">
Ņemot vērā to, ka teritorijai līdz šim nav nodrošināta elektroapgāde, nepieciešams izbūvēt pieslēgumu elektroenerģijas tīkliem.</t>
    </r>
    <r>
      <rPr>
        <b/>
        <sz val="11"/>
        <rFont val="Times New Roman"/>
        <family val="1"/>
        <charset val="186"/>
      </rPr>
      <t xml:space="preserve">
</t>
    </r>
  </si>
  <si>
    <r>
      <t xml:space="preserve">Alternatīvā projekta ideja: </t>
    </r>
    <r>
      <rPr>
        <b/>
        <sz val="11"/>
        <rFont val="Times New Roman"/>
        <family val="1"/>
        <charset val="186"/>
      </rPr>
      <t>Infrastruktūras uzlabošana ražošanas objektu attīstībai Litenes pagastā</t>
    </r>
    <r>
      <rPr>
        <u/>
        <sz val="11"/>
        <rFont val="Times New Roman"/>
        <family val="1"/>
        <charset val="186"/>
      </rPr>
      <t xml:space="preserve">
Projekta idejas pamatojums:</t>
    </r>
    <r>
      <rPr>
        <sz val="11"/>
        <rFont val="Times New Roman"/>
        <family val="1"/>
        <charset val="186"/>
      </rPr>
      <t xml:space="preserve"> Teritorijā pie ceļa Nr.6 - 9 Sopuļi - Monte - Betona tilts zemes īpašumā „Cemeri” SIA „Agro 3” nodarbojas ar bioenerģijas ražošanu. Koģenerācijas režīmā radušos siltumu plānots izmantot dārzeņu audzēšanā, izbūvējot siltumnīcu kompleksu. Ceļu Nr.6-2 Litenes stacija-Sopuļi-Jaunsilenieki un Nr.6-9 Sopuļi-Monte-Betona tilts posmi veido vienotu maršrutu piekļuves nodrošināšanai bioenerģijas ražotnei, kas saistīts ar smagā kravas transporta plūsmu bioizejvielu piegādē. Ceļa nozīmību pastiprina transporta plūsma uz reģionālo Malienas sadzīves atkritumu poligonu, kas plāno arī šķiroto sadzīves atkritumu pārstrādi.  Projekts sasaucas ar ELFLA finansiāli atbalstāmo projektu ceļa Nr.6-9 Sopuļi-Monte-Betona tilts posma un ceļa Nr. 6-47 Cēmeri-Asari pārbūvei, lai nodrošinātu piekļuvi minētajiem objektiem no Stradu pagasta puses. Lai nodrošinātu kravu transportēšanai nepieciešamo ceļa nestspēju, projekta ietvaros plānots pastiprināt ceļa konstrukciju. Projekta rezultātā plānots radīt 2 darba vietas, piesaistīt privātās investīcijas 136000 EUR apmērā, samazināt degradēto teritoriju platības - 0,3 ha.
</t>
    </r>
    <r>
      <rPr>
        <u/>
        <sz val="11"/>
        <rFont val="Times New Roman"/>
        <family val="1"/>
        <charset val="186"/>
      </rPr>
      <t xml:space="preserve">
Projekta aktivitāšu pamatojums: 
</t>
    </r>
    <r>
      <rPr>
        <b/>
        <sz val="11"/>
        <rFont val="Times New Roman"/>
        <family val="1"/>
        <charset val="186"/>
      </rPr>
      <t xml:space="preserve">6.1. Ceļa Nr.6-2 Litenes stacija-Sopuļi-Jaunsilenieki un Nr.6-9 Sopuļi-Monte-Betona tilts konstrukcijas pastiprināšana </t>
    </r>
    <r>
      <rPr>
        <u/>
        <sz val="11"/>
        <rFont val="Times New Roman"/>
        <family val="1"/>
        <charset val="186"/>
      </rPr>
      <t xml:space="preserve">
</t>
    </r>
    <r>
      <rPr>
        <sz val="11"/>
        <rFont val="Times New Roman"/>
        <family val="1"/>
        <charset val="186"/>
      </rPr>
      <t>Esošā grants ceļa konstrukcija nav piemērota strauji pieaugošajai kravas transporta intensitātei. Lai nodrošinātu kravu transportēšanai nepieciešamo ceļa nestspēju, projekta ietvaros plānots pastiprināt esošo ceļa konstrukciju.</t>
    </r>
    <r>
      <rPr>
        <u/>
        <sz val="11"/>
        <rFont val="Times New Roman"/>
        <family val="1"/>
        <charset val="186"/>
      </rPr>
      <t xml:space="preserve">
</t>
    </r>
  </si>
  <si>
    <r>
      <t>Alternatīvā projekta ideja:</t>
    </r>
    <r>
      <rPr>
        <sz val="11"/>
        <rFont val="Times New Roman"/>
        <family val="1"/>
        <charset val="186"/>
      </rPr>
      <t xml:space="preserve"> </t>
    </r>
    <r>
      <rPr>
        <b/>
        <sz val="11"/>
        <rFont val="Times New Roman"/>
        <family val="1"/>
        <charset val="186"/>
      </rPr>
      <t>Degradētās teritorijas revitalizēšana ražošanas uzņēmējdarbības attīstībai Gulbenē pie Vītolu un Zaļās ielas</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Pašvaldības īpašumā ir neapbūvēta, degradēta teritorija 6,1 ha platībā, kas atrodas starp demontēto dzelzceļa līniju Ieriķi-Gulbene un darbojošos dzelzceļa līniju Pļaviņas – Gulbene. Degradētā teritorija atrodas blakus Gulbenes pilsētas nozīmīgajai tranzītielai - Brīvības ielai, kuras apkārtnē atrodas 21 uzņēmums. Teritorija vietām ir pārpurvojusies, aizaugusi ar kokiem un krūmiem, tāpēc par to nav izrādījuši interesi ne vietējie uzņēmēji, ne potenciālie investori. Teritorijas sagatavošana apbūvei no uzņēmējiem un investoriem prasītu lielus papildus ieguldījumus. Lai teritoriju piemērotu uzņēmējdarbības vajadzībām, nepieciešams uzlabot piekļuvi teritorijai, veikt inženierizpēti, izbūvēt inženierkomunikācijas, sakārtot teritoriju, kā arī virszemes ūdens novades sistēmu, kas  ir akūtākā problēma.  Projekta rezultātā plānots radīt 49 darba vietas vai piesaistītas privātās investīcijas 3013250 EUR apmērā.
</t>
    </r>
    <r>
      <rPr>
        <u/>
        <sz val="11"/>
        <rFont val="Times New Roman"/>
        <family val="1"/>
        <charset val="186"/>
      </rPr>
      <t xml:space="preserve">Projekta aktivitāšu pamatojums: </t>
    </r>
    <r>
      <rPr>
        <sz val="11"/>
        <rFont val="Times New Roman"/>
        <family val="1"/>
        <charset val="186"/>
      </rPr>
      <t xml:space="preserve">
</t>
    </r>
    <r>
      <rPr>
        <b/>
        <sz val="11"/>
        <rFont val="Times New Roman"/>
        <family val="1"/>
        <charset val="186"/>
      </rPr>
      <t>8.1. Zaļās ielas izbūve 0,310 km garumā</t>
    </r>
    <r>
      <rPr>
        <sz val="11"/>
        <rFont val="Times New Roman"/>
        <family val="1"/>
        <charset val="186"/>
      </rPr>
      <t xml:space="preserve">
Ņemot vērā to, ka teritorija netiek izmantota un nav bijusi apbūvēta, tai nav atbilstošas piekļuves. Lai nodrošinātu piekļuvi teritorijai, saskaņā ar teritorijas plānojumu, nepieciešams izbūvēt Zaļās ielas turpinājumu 0,310 km garumā.                                                                                                                                                                                                                                                                                                                                                                                             </t>
    </r>
    <r>
      <rPr>
        <b/>
        <sz val="11"/>
        <rFont val="Times New Roman"/>
        <family val="1"/>
        <charset val="186"/>
      </rPr>
      <t>8.2. Vītolu ielas 0,308 km pārbūve</t>
    </r>
    <r>
      <rPr>
        <sz val="11"/>
        <rFont val="Times New Roman"/>
        <family val="1"/>
        <charset val="186"/>
      </rPr>
      <t xml:space="preserve">
Sakarā ar to, ka teritorija netiek izmantota un nav bijusi apbūvēta, tai nav atbilstošas piekļuves. Lai nodrošinātu piekļuvi teritorijai, saskaņā ar teritorijas plānojumu, nepieciešams veikt Vītolu ielas pārbūvi 0,308 km garumā un atrisināt ūdens novadi.
</t>
    </r>
    <r>
      <rPr>
        <b/>
        <sz val="11"/>
        <rFont val="Times New Roman"/>
        <family val="1"/>
        <charset val="186"/>
      </rPr>
      <t xml:space="preserve">8.3. Inženierizpēte </t>
    </r>
    <r>
      <rPr>
        <sz val="11"/>
        <rFont val="Times New Roman"/>
        <family val="1"/>
        <charset val="186"/>
      </rPr>
      <t xml:space="preserve">
Lai varētu paredzēt izdevumus teritorijas sakārtošanai, noskaidrotu, cik biezs ir kūdras slānis un kāds būtu piemērotākais risinājums ūdens novades sistēmai, jāveic teritorijas inženierizpēte.
</t>
    </r>
    <r>
      <rPr>
        <b/>
        <sz val="11"/>
        <rFont val="Times New Roman"/>
        <family val="1"/>
        <charset val="186"/>
      </rPr>
      <t>8.4. Teritorijas sakārtošana</t>
    </r>
    <r>
      <rPr>
        <sz val="11"/>
        <rFont val="Times New Roman"/>
        <family val="1"/>
        <charset val="186"/>
      </rPr>
      <t xml:space="preserve">
Lai teritoriju sakārtotu jaunai apbūvei, jāveic apauguma novākšana, ūdens novades sistēmas atrisināšana, grunts apmaiņa (kūdras slāņa norakšana un drenējoša slāņa uzbēršana).
</t>
    </r>
    <r>
      <rPr>
        <b/>
        <sz val="11"/>
        <rFont val="Times New Roman"/>
        <family val="1"/>
        <charset val="186"/>
      </rPr>
      <t xml:space="preserve">8.5. Ūdensvada un kanalizācijas sistēmas izbūve </t>
    </r>
    <r>
      <rPr>
        <sz val="11"/>
        <rFont val="Times New Roman"/>
        <family val="1"/>
        <charset val="186"/>
      </rPr>
      <t xml:space="preserve">
Lai teritoriju piemērotu uzņēmējdarbības vajadzībām, nepieciešams veikt ūdensvada un kanalizācijas sistēmas izbūvi 315 m garumā, pieslēgums plānots pie Brīvības ielas.  
</t>
    </r>
    <r>
      <rPr>
        <b/>
        <sz val="11"/>
        <rFont val="Times New Roman"/>
        <family val="1"/>
        <charset val="186"/>
      </rPr>
      <t>8.6. Siltumapgādes tīklu izbūve</t>
    </r>
    <r>
      <rPr>
        <sz val="11"/>
        <rFont val="Times New Roman"/>
        <family val="1"/>
        <charset val="186"/>
      </rPr>
      <t xml:space="preserve">
Teritoriju šķērso maģistrālā siltumtrase no koģenerācijas stacijas, nepieciešams izbūvēt jaunas pieslēguma vietas. 
</t>
    </r>
    <r>
      <rPr>
        <b/>
        <sz val="11"/>
        <rFont val="Times New Roman"/>
        <family val="1"/>
        <charset val="186"/>
      </rPr>
      <t xml:space="preserve">8.7. Jauna elektroenerģijas pieslēguma izbūve </t>
    </r>
    <r>
      <rPr>
        <sz val="11"/>
        <rFont val="Times New Roman"/>
        <family val="1"/>
        <charset val="186"/>
      </rPr>
      <t xml:space="preserve">
Sakarā ar to, ka blakus neapbūvētajai teritorijai atrodas darbību izbeigušais Maizes kombināts, autoapkopes stacija un citi uzņēmumi, tuvumā atrodas lielas jaudas transformators, no kura iespējams izbūvēt jaunu pieslēguma vietu ar salīdzinoši zemām izmaksām. Tā kā teritorijai līdz šim nav nodrošināta elektroenerģijas padeve, nepieciešams izbūvēt jaunu elektroenerģijas pieslēgumu.</t>
    </r>
    <r>
      <rPr>
        <u/>
        <sz val="11"/>
        <rFont val="Times New Roman"/>
        <family val="1"/>
        <charset val="186"/>
      </rPr>
      <t xml:space="preserve">
</t>
    </r>
  </si>
  <si>
    <t>Veikta Stāmerienas pils atjaunošana</t>
  </si>
  <si>
    <t>M3.1.,   RV3.1.1.,    U3.1.1.-4.</t>
  </si>
  <si>
    <t>65%-       195 000</t>
  </si>
  <si>
    <t>35%-           105 000</t>
  </si>
  <si>
    <t>3,028; 3,221; 3,228;   3,143</t>
  </si>
  <si>
    <t>3,104;   3,208</t>
  </si>
  <si>
    <t>M2.3   . RV2.3.1.   U2.3.1.-2</t>
  </si>
  <si>
    <t> M2.1.,     RV 2.1.1. U2.1.1.-3.</t>
  </si>
  <si>
    <t> M2.1.,      RV 2.1.1. U2.1.1.-3.</t>
  </si>
  <si>
    <t>8.1.2. SAM "Uzlabot vispārējās izglītības iestāžu mācību vidi"</t>
  </si>
  <si>
    <t>Pārbūvēta iela 90 m garumā uzņēmējdarbības teritorijā</t>
  </si>
  <si>
    <t>Pārbūvēta iela 125 m garumā uzņēmējdarbības teritorijā</t>
  </si>
  <si>
    <t>Gulbenes novada vēstures un mākslas muzeja energoefektivitātes paaugstināšana</t>
  </si>
  <si>
    <t>-</t>
  </si>
  <si>
    <t>Veikta ielas pārbūve 140 m garumā (funkcionāls savienojums)</t>
  </si>
  <si>
    <r>
      <rPr>
        <b/>
        <u/>
        <sz val="11"/>
        <rFont val="Times New Roman"/>
        <family val="1"/>
        <charset val="186"/>
      </rPr>
      <t xml:space="preserve">3. </t>
    </r>
    <r>
      <rPr>
        <u/>
        <sz val="11"/>
        <rFont val="Times New Roman"/>
        <family val="1"/>
        <charset val="186"/>
      </rPr>
      <t xml:space="preserve">Alternatīvā projekta ideja: </t>
    </r>
    <r>
      <rPr>
        <b/>
        <u/>
        <sz val="11"/>
        <rFont val="Times New Roman"/>
        <family val="1"/>
        <charset val="186"/>
      </rPr>
      <t>Infrastruktūras sakārtošana uzņēmējdarbības attīstībai Vidus ielā.</t>
    </r>
    <r>
      <rPr>
        <sz val="11"/>
        <rFont val="Times New Roman"/>
        <family val="1"/>
        <charset val="186"/>
      </rPr>
      <t xml:space="preserve">                                                                                                                                                             </t>
    </r>
    <r>
      <rPr>
        <u/>
        <sz val="11"/>
        <rFont val="Times New Roman"/>
        <family val="1"/>
        <charset val="186"/>
      </rPr>
      <t xml:space="preserve">Projekta idejas pamatojums: </t>
    </r>
    <r>
      <rPr>
        <sz val="11"/>
        <rFont val="Times New Roman"/>
        <family val="1"/>
        <charset val="186"/>
      </rPr>
      <t>Vidus ielas segums posmā no Rīgas ielas līdz Brīvības ielai segums irsliktā tehniskā stāvoklī, bet to izmanto daudzi komersanti. Lai viecinātu uzņēmējdarbības attīstību, nepieciešama Vidus ielas posma no Rīgas ielas līdz Brīvības ielai pārbūve, lietus ūdens kanalizācijas sistēmas izbūve, ietves izbūve un apgaismojuma ierīkošana.</t>
    </r>
    <r>
      <rPr>
        <b/>
        <sz val="11"/>
        <rFont val="Times New Roman"/>
        <family val="1"/>
        <charset val="186"/>
      </rPr>
      <t xml:space="preserve"> Projekta rezultātā tiks radītas 7 darba vietas, piesaistītas privātās investīcijas 408 000 EUR apmērā un atbalstu guvuši 4 komersanti.</t>
    </r>
  </si>
  <si>
    <t>Kopējā summa</t>
  </si>
  <si>
    <t>Projekta uzsākšanas datums</t>
  </si>
  <si>
    <t>Emisijas kvotu izsolīšanas instruments</t>
  </si>
  <si>
    <t>Nākotnes ielas (iekšpagalmi) asfalta segas nomaiņa</t>
  </si>
  <si>
    <t>CHRISTA - Culture and Heritage for Responsible, Innovative and Sustainable Tourism Actions</t>
  </si>
  <si>
    <t>Interreg Europe programma</t>
  </si>
  <si>
    <t>Dalība pieredzes apmaiņas braucienos, semināros, novada kultūras piedāvājuma popularizēšana</t>
  </si>
  <si>
    <t>Staru kultūras nama skatītāju krēslu iegāde  200 gab.</t>
  </si>
  <si>
    <t>Laukuma bruģēšana Avotu-2; Beļava (pagasta pārvaldes ēka)</t>
  </si>
  <si>
    <t>Ūdenssaimniecības otrā kārta Ozolkalnā</t>
  </si>
  <si>
    <t>M2.3.,         RV 2.3.3. U2.3.3.-3.</t>
  </si>
  <si>
    <t>M2.1.,         RV 2.1.1. U2.1.1.-3.</t>
  </si>
  <si>
    <t>M2.1.,        RV 2.1.1. U2.1.1.-3.</t>
  </si>
  <si>
    <t>Pašvaldības ceļa  Nr.1-3 Spalvas-Strautiņi virskārtas, novadgrāvju un caurteku atjaunošana</t>
  </si>
  <si>
    <t>Ielu un laukumu apgaismojuma ierīkošana pie kultūras un sporta centra „Zīļuks” Ozolkalnā</t>
  </si>
  <si>
    <t>Jumta nomaiņa, logu un durvju nomaiņa, elektroinstalāciju sakārtošana, un komunikāciju (ūdens, kanalizācija) ierīkošana, telpu remonts</t>
  </si>
  <si>
    <t>Saimniecības palīgtelpu ēkas 20x6 m izbūve sociālās aprūpes centram “Siltais”</t>
  </si>
  <si>
    <t xml:space="preserve">Ušuru kapsētas kapličas ēkas remonts, teritorijas labiekārtošana </t>
  </si>
  <si>
    <t>Pašvaldības ceļa Nr.12-4 Stradu skola –Antani  pārbūve</t>
  </si>
  <si>
    <t>Ielu apgaismojuma izbūve  Šķieneru ciemā (uz dzīvojamām mājam  Šķieneri 1, Šķieneri 2,  Šķieneri 3, Šķieneri 6, Šķieneri 7)</t>
  </si>
  <si>
    <t xml:space="preserve"> Ielu apgaismojuma izbūve Stāķu ciemā (uz Sporta namu, uz Stāķu PII, Stāķi 2)</t>
  </si>
  <si>
    <t>  Stāķu ciema nepabeigtās jaunceltnes-daudzdzīvokļu mājas norobežošana</t>
  </si>
  <si>
    <t>M2.1.         RV 2.1.1. U2.1.1.-1</t>
  </si>
  <si>
    <t>M2.1.          RV 2.1.1. U2.1.1.-1</t>
  </si>
  <si>
    <t>Stāķu ciema Pakava ielas melnā seguma un gājēju ietves izbūve (0,3 km).</t>
  </si>
  <si>
    <t>Pašvaldības finansējums</t>
  </si>
  <si>
    <t>Citi finansēju- ma avoti</t>
  </si>
  <si>
    <t>Nr. p.k.</t>
  </si>
  <si>
    <t xml:space="preserve">Latvijas - Krievijas pārrobežu sadarbības programma      </t>
  </si>
  <si>
    <t xml:space="preserve">Skolēnu zināšanu līmeņa paaugstināšana par enerģijas taupīšanu un preču atkārtotu izmantošanu ar mērķi veicināt oglekļa mazietilpīgas uzņēmējdarbības attīstības veicināšanu  </t>
  </si>
  <si>
    <t>Energoefektivitātes uzlabošana, veicot jumta pārseguma siltināšanu, logu un durvju nomaiņu, apkures sistēmas pārbūvi, ventilācijas sistēmas izbūvi un pagrabstāva grīdas siltināšanu</t>
  </si>
  <si>
    <t xml:space="preserve">Lejasciema kultūrvēsturiskā mantojuma centra rekonstrukcija un energoefektivitātes paaugstināšana </t>
  </si>
  <si>
    <t>Jumta seguma nomaiņa, siltināšana, pieslēguma izveidošana centrālajam ūdens un kanalizācijas tīklam, II stāva izbūve</t>
  </si>
  <si>
    <t>Pārbūvēta iela 162 m garumā uzņēmējdarbības teritorijā un izbūvētas 15 publiskās stāvvietas</t>
  </si>
  <si>
    <r>
      <t xml:space="preserve">Pārbūvēta iela un izbūvēta ietve 1,6 km garumā </t>
    </r>
    <r>
      <rPr>
        <i/>
        <sz val="11"/>
        <rFont val="Times New Roman"/>
        <family val="1"/>
        <charset val="186"/>
      </rPr>
      <t>degradētajā teritorijā</t>
    </r>
  </si>
  <si>
    <r>
      <t xml:space="preserve">Pārbūvēts ceļš 182 m garumā </t>
    </r>
    <r>
      <rPr>
        <i/>
        <sz val="11"/>
        <rFont val="Times New Roman"/>
        <family val="1"/>
        <charset val="186"/>
      </rPr>
      <t>degradētajā teritorijā</t>
    </r>
    <r>
      <rPr>
        <sz val="11"/>
        <rFont val="Times New Roman"/>
        <family val="1"/>
        <charset val="186"/>
      </rPr>
      <t>, izbūvēta ūdens novades sistēma, ūdensvads, kanalizācijas sistēma, ierīkots apgaismojumas un izbūvēta ietve</t>
    </r>
  </si>
  <si>
    <r>
      <t xml:space="preserve">Pārbūvēta iela </t>
    </r>
    <r>
      <rPr>
        <i/>
        <sz val="11"/>
        <rFont val="Times New Roman"/>
        <family val="1"/>
        <charset val="186"/>
      </rPr>
      <t>degradētajā teritorijā</t>
    </r>
    <r>
      <rPr>
        <sz val="11"/>
        <rFont val="Times New Roman"/>
        <family val="1"/>
        <charset val="186"/>
      </rPr>
      <t xml:space="preserve"> 380 m garumā ar melno segumu, izbūvēts apgaismojums, izbūvēti ūdensvada un kanalizācijas tīkli 380 m garumā</t>
    </r>
  </si>
  <si>
    <r>
      <t xml:space="preserve">Alternatīvā projekta ideja: </t>
    </r>
    <r>
      <rPr>
        <b/>
        <sz val="11"/>
        <rFont val="Times New Roman"/>
        <family val="1"/>
        <charset val="186"/>
      </rPr>
      <t>Rūpnieciskās ražošanas teritorijas revitalizēšana Dzirnavu ielā Gulbenē</t>
    </r>
    <r>
      <rPr>
        <sz val="11"/>
        <rFont val="Times New Roman"/>
        <family val="1"/>
        <charset val="186"/>
      </rPr>
      <t xml:space="preserve">
</t>
    </r>
    <r>
      <rPr>
        <u/>
        <sz val="11"/>
        <rFont val="Times New Roman"/>
        <family val="1"/>
        <charset val="186"/>
      </rPr>
      <t xml:space="preserve">Projekta idejas pamatojums: </t>
    </r>
    <r>
      <rPr>
        <sz val="11"/>
        <rFont val="Times New Roman"/>
        <family val="1"/>
        <charset val="186"/>
      </rPr>
      <t>Dzirnavu ielā 1 atrodas privāta rūpnieciskās ražošanas teritorija, kas sastāv no dzīvojamās ēkas 208,9 m2 platībā, noliktavas, sargu mājas, alus rūpnīcas, katlumājas, kompresoru mājas, kā arī zemes 2,8 hektāru platībā. Rūpnieciskās ražošanas teritorijā 1811. gadā tika izveidota Alus darītava, kas darbojās līdz 2008.gadam. Pēc Alus darītavas darbības pārtraukšanas 2008.gadā saimnieciskā darbība teritorijā nav notikusi, kā rezultātā ēkas ir pussagruvušas, brīvā teritorija aizaugusi ar kokiem un krūmiem. Objekts ir tiesu izpildītāju rīcībā, kuri meklē investorus objekta pārdošanai. Alus darītavai ir parādsaistības par nesamaksātajiem nodokļiem novada domei 38 000 EUR apmērā.  Lai attīstītu uzņēmējdarbību šajā teritorijā, nepieciešama tās sakārtošana – būvju nojaukšana vai pārbūve un teritorijas labiekārtošana, pielāgojot to jaunajām funkcijām. Lai sakārtotu teritoriju un palielinātu iespējas piesaistīt investorus, pašvaldībai ir nepieciešams iegādāties objektu savā īpašumā. Projekta rezultātā plānots radīt 6 darba vietas un piesaistītas privātās investīcijas 372300 EUR apmērā.</t>
    </r>
    <r>
      <rPr>
        <u/>
        <sz val="11"/>
        <rFont val="Times New Roman"/>
        <family val="1"/>
        <charset val="186"/>
      </rPr>
      <t xml:space="preserve">
Projekta aktivitāšu pamatojums: </t>
    </r>
    <r>
      <rPr>
        <sz val="11"/>
        <rFont val="Times New Roman"/>
        <family val="1"/>
        <charset val="186"/>
      </rPr>
      <t xml:space="preserve">
</t>
    </r>
    <r>
      <rPr>
        <b/>
        <sz val="11"/>
        <rFont val="Times New Roman"/>
        <family val="1"/>
        <charset val="186"/>
      </rPr>
      <t xml:space="preserve">9.1. Īpašuma iegāde </t>
    </r>
    <r>
      <rPr>
        <sz val="11"/>
        <rFont val="Times New Roman"/>
        <family val="1"/>
        <charset val="186"/>
      </rPr>
      <t xml:space="preserve">
Ja objektu iegādātos pašvaldība ar mērķi revitalizēt degradēto teritoriju, sagatavot to jaunai apbūvei, būtu lielākas iespējas piesaistīt investoru un atjaunot ražošanu.
</t>
    </r>
    <r>
      <rPr>
        <b/>
        <sz val="11"/>
        <rFont val="Times New Roman"/>
        <family val="1"/>
        <charset val="186"/>
      </rPr>
      <t xml:space="preserve">9.2. Teritorijas sakārtošana </t>
    </r>
    <r>
      <rPr>
        <sz val="11"/>
        <rFont val="Times New Roman"/>
        <family val="1"/>
        <charset val="186"/>
      </rPr>
      <t xml:space="preserve">
Lai sakārtotu novārtā atstāto un degradēto teritoriju, ir jāveic ēku nojaukšana vai pārbūve un teritorijas labiekārtošana, pielāgojot to jaunajām funkcijām.</t>
    </r>
  </si>
  <si>
    <t>N. p.k.</t>
  </si>
  <si>
    <t>Infarastruktūras uzlabošana industriālās zonas  attīstībai Lizumā</t>
  </si>
  <si>
    <t>SAM 5.2.1.“Veicināt dažāda veida atkritumu atkārtotu izmantošanu, pārstrādi un reģenerāciju”</t>
  </si>
  <si>
    <t>Gulbenes novada aktualizētais Investīciju plāns</t>
  </si>
  <si>
    <t>Saturs</t>
  </si>
  <si>
    <t>SAM – Specifiskie atbalsta mēķi</t>
  </si>
  <si>
    <r>
      <rPr>
        <sz val="7"/>
        <color indexed="8"/>
        <rFont val="Times New Roman"/>
        <family val="1"/>
        <charset val="186"/>
      </rPr>
      <t xml:space="preserve">  </t>
    </r>
    <r>
      <rPr>
        <sz val="12"/>
        <color indexed="8"/>
        <rFont val="Times New Roman"/>
        <family val="1"/>
        <charset val="186"/>
      </rPr>
      <t>4. daļa SAM 3.3.1. "Palielināt privāto investīciju apjomu reģionos, veicot ieguldījumus uzņēmējdarbības attīstībai atbilstoši pašvaldību attīstības programmās noteiktajai teritoriju ekonomiskajai specializācijai un balstoties uz vietējo uzņēmēju vajadzībām"</t>
    </r>
  </si>
  <si>
    <r>
      <rPr>
        <sz val="7"/>
        <color indexed="8"/>
        <rFont val="Times New Roman"/>
        <family val="1"/>
        <charset val="186"/>
      </rPr>
      <t xml:space="preserve">   </t>
    </r>
    <r>
      <rPr>
        <sz val="12"/>
        <color indexed="8"/>
        <rFont val="Times New Roman"/>
        <family val="1"/>
        <charset val="186"/>
      </rPr>
      <t>3.daļa, Plānotie projekti nākošajiem gadiem</t>
    </r>
  </si>
  <si>
    <r>
      <rPr>
        <sz val="7"/>
        <color indexed="8"/>
        <rFont val="Times New Roman"/>
        <family val="1"/>
        <charset val="186"/>
      </rPr>
      <t xml:space="preserve">   </t>
    </r>
    <r>
      <rPr>
        <sz val="12"/>
        <color indexed="8"/>
        <rFont val="Times New Roman"/>
        <family val="1"/>
        <charset val="186"/>
      </rPr>
      <t>2.daļa, Projekti, kas turpinās no iepriekšējiem gadiem un ir uzsākti 2015./2016.gadā</t>
    </r>
  </si>
  <si>
    <r>
      <t xml:space="preserve">8.daļa SAM </t>
    </r>
    <r>
      <rPr>
        <sz val="11"/>
        <color theme="1"/>
        <rFont val="Calibri"/>
        <family val="2"/>
        <charset val="186"/>
        <scheme val="minor"/>
      </rPr>
      <t xml:space="preserve"> </t>
    </r>
    <r>
      <rPr>
        <sz val="12"/>
        <color indexed="8"/>
        <rFont val="Times New Roman"/>
        <family val="1"/>
        <charset val="186"/>
      </rPr>
      <t>8.1.2.”Uzlabot vispārējās izglītības iestāžu mācību vidi”</t>
    </r>
  </si>
  <si>
    <r>
      <rPr>
        <sz val="7"/>
        <color indexed="8"/>
        <rFont val="Times New Roman"/>
        <family val="1"/>
        <charset val="186"/>
      </rPr>
      <t> </t>
    </r>
    <r>
      <rPr>
        <sz val="12"/>
        <color indexed="8"/>
        <rFont val="Times New Roman"/>
        <family val="1"/>
        <charset val="186"/>
      </rPr>
      <t>7.daļa SAM 5.2.1. “Veicināt dažāda veida atkritumu atkārtotu izmantošanu, pārstrādi un reģenerāciju”</t>
    </r>
  </si>
  <si>
    <r>
      <rPr>
        <sz val="7"/>
        <color indexed="8"/>
        <rFont val="Times New Roman"/>
        <family val="1"/>
        <charset val="186"/>
      </rPr>
      <t xml:space="preserve">  </t>
    </r>
    <r>
      <rPr>
        <sz val="12"/>
        <color indexed="8"/>
        <rFont val="Times New Roman"/>
        <family val="1"/>
        <charset val="186"/>
      </rPr>
      <t>6.daļa SAM 5.5.1. „Saglabāt, aizsargāt un attīstīt nozīmīgu kultūras un dabas mantojumu, kā arī attīstīt ar to saistītos pakalpojumus”</t>
    </r>
  </si>
  <si>
    <r>
      <rPr>
        <sz val="7"/>
        <color indexed="8"/>
        <rFont val="Times New Roman"/>
        <family val="1"/>
        <charset val="186"/>
      </rPr>
      <t> </t>
    </r>
    <r>
      <rPr>
        <sz val="12"/>
        <color indexed="8"/>
        <rFont val="Times New Roman"/>
        <family val="1"/>
        <charset val="186"/>
      </rPr>
      <t>5.daļa SAM 5.6.2. "Teritoriju revitalizācija, reģenerējot degradētās teritorijas atbilstoši pašvaldību integrētajām attīstības programmām"</t>
    </r>
  </si>
  <si>
    <t xml:space="preserve"> 2017.gadam</t>
  </si>
  <si>
    <r>
      <rPr>
        <sz val="7"/>
        <color indexed="8"/>
        <rFont val="Times New Roman"/>
        <family val="1"/>
        <charset val="186"/>
      </rPr>
      <t xml:space="preserve">     </t>
    </r>
    <r>
      <rPr>
        <sz val="12"/>
        <color indexed="8"/>
        <rFont val="Times New Roman"/>
        <family val="1"/>
        <charset val="186"/>
      </rPr>
      <t>1.daļa, Pabeigtie projekti 2016. gadā</t>
    </r>
  </si>
  <si>
    <t>Krustalīces tilta rekonstrukcijai uz pašvaldības autoceļa "Rēzeknes ceļš-Jūdzkalni"</t>
  </si>
  <si>
    <r>
      <t xml:space="preserve">  Stāķu dīķa tīrīšana, slūžu remonts, </t>
    </r>
    <r>
      <rPr>
        <sz val="10"/>
        <rFont val="Times New Roman"/>
        <family val="1"/>
        <charset val="186"/>
      </rPr>
      <t>apgaismojuma ierīkošana ziemas sporta aktivitātēm</t>
    </r>
  </si>
  <si>
    <t>Stāķu skolas aktu zāles remonts .</t>
  </si>
  <si>
    <t>Stāķu PII remonts</t>
  </si>
  <si>
    <t>Ventilācijas sistēmu izbūve</t>
  </si>
  <si>
    <t>Siltinšašana, starpbūves I un II ēkas savienošana,</t>
  </si>
  <si>
    <t xml:space="preserve"> Aktu zāles remonts</t>
  </si>
  <si>
    <t>Logu un radiatoru nomaiņa, ieejas fasādes un koridoru remonts, bruģa izbūve</t>
  </si>
  <si>
    <t>Stāķu feldšerpunkta remonts un  teritorijas labiekārtošana</t>
  </si>
  <si>
    <t xml:space="preserve">Stāķu PII remonts un teritorijas labiekartošana </t>
  </si>
  <si>
    <t>Iekšpagalma bruģa kāpņu atjaunošana, PII spec. grupiņas ieejas kāpņu remonts</t>
  </si>
  <si>
    <t>Stradu pagasta pārvaldes telpu remonts</t>
  </si>
  <si>
    <t>Stāķu skolas un sporta nama katlu mājas rekonstrukcija (granulu padeves un tvertnes pārbūve).</t>
  </si>
  <si>
    <t xml:space="preserve">    Pašvaldības autoceļa Nr.12-1”Litenes iela-Balvu šoseja” pārbūve </t>
  </si>
  <si>
    <t>Litenes kapu teritorijas paplašināšana</t>
  </si>
  <si>
    <t>Kapu teritorijas palašināšana</t>
  </si>
  <si>
    <t>"Centra" dīķa slūžu drošības margu ierīkošana</t>
  </si>
  <si>
    <t>Sabiedrības veselība un drošība</t>
  </si>
  <si>
    <t>Taciņas gar autoceļu V422 un "Centra" dīķi ierīkošana posmā no gājēju pārejas līdz autobusa pieturai tehniskā projekta izstrāde</t>
  </si>
  <si>
    <t>Litenes pagasta "Parka līcis" upes zaļās promenādes un Pededzes upes krasta labiekārtošana</t>
  </si>
  <si>
    <t>Litenes pagasta PII "Brīnumi" apkures sistēmas pārbūve</t>
  </si>
  <si>
    <t>Apkures sistēmas pārbūve</t>
  </si>
  <si>
    <t>Ģimenes istabas un mācību virtuves ierīkošana sociālo pakalpojumu pilnveidošanai</t>
  </si>
  <si>
    <t xml:space="preserve">Litenes pagasta pārvaldes tualetes telpu remonts un pagasta pārvaldes ieejas grīdas seguma atjaunošana </t>
  </si>
  <si>
    <t>Sociālās mājas "Dārzamāja" 1. un 2. dzīvokļa tualešu ierīkošana</t>
  </si>
  <si>
    <t>Logu nomaiņa dzīvoklim "Vilciņi"-4</t>
  </si>
  <si>
    <t>Logu nomaiņa dz.mājai "Silenieki"</t>
  </si>
  <si>
    <t>Signalizācijas izbūves Litenes tautas namā 1. kārta</t>
  </si>
  <si>
    <t>Galdu un solu iegāde Litenes tautas nama Lielajai zālei</t>
  </si>
  <si>
    <t>Tautas nama labiekārtošana</t>
  </si>
  <si>
    <t>Litenes tautas nama galvenās ieejas kāpņu un invalīdu nobrauktuves izbūve</t>
  </si>
  <si>
    <t>Vides pieejamības nodrošināšana</t>
  </si>
  <si>
    <t>Litenes tautas nama kāpņu uz otro stāvu izbūve</t>
  </si>
  <si>
    <t>Litenes pamatskolas galvenās ieejas invalīdu nobrauktuves izbūve</t>
  </si>
  <si>
    <t>Litenes pagasta PII "Brīnumi" āra nojumes remonts</t>
  </si>
  <si>
    <t>Gājēju tilta pār Pededzes upi remonta tehniskā projekta izstrāde</t>
  </si>
  <si>
    <t>Pašvaldības ceļa Pumpuri- Jaunāmuiža Nr. 4-7 pārbūve,</t>
  </si>
  <si>
    <t>Galgauskas tautas nama gaismas vadības sistēmas iegāde</t>
  </si>
  <si>
    <t xml:space="preserve">Pašvaldības ceļa Medņi – Daukstes pārbūve </t>
  </si>
  <si>
    <t xml:space="preserve">Krapas pilskalna ciema  parka dīķa krasta  tīrīšana un teritorijas  labiekārtošana  </t>
  </si>
  <si>
    <t xml:space="preserve">Meliorācijas sistēmas sakārtošana </t>
  </si>
  <si>
    <t xml:space="preserve"> Asarupes ūdenstilpnes regulējamās caurtekas (meniķa) pārbūve,dīķa tīrīšana,teritorijas labiekārtošana </t>
  </si>
  <si>
    <t xml:space="preserve"> Sociālās aprūpes centra “Siltais” apbūves zonas izbūve</t>
  </si>
  <si>
    <t>Līgo kultūras namā sporta zāles ventilācijas sistēmas pārbūve</t>
  </si>
  <si>
    <t>Līgo kultūras nama āra ieejas grīdas seguma atjaunošana</t>
  </si>
  <si>
    <t>Vasaras nometne Latvijas un diasporas bērniem
 „Riti riti kamolīti"</t>
  </si>
  <si>
    <t xml:space="preserve">Noorganizēta 7 dienu gara vasaras nometne Latvijas un diasporas bērniem vecumā no 7 līdz 14 gadiem. </t>
  </si>
  <si>
    <t xml:space="preserve">Projekta iesniedzējs - biedrība "Esi aktīvs!", partneri - Gulbenes novada dome un Rankas pamatskola.Rankas attīstības biedrība </t>
  </si>
  <si>
    <t>tiek realizēts</t>
  </si>
  <si>
    <t>Medicīnas kompleksa „Doktorāts” apkures sistēmas rekonstrukcija</t>
  </si>
  <si>
    <t>energoefektivitātes paaugstināšana Rankas pagastā</t>
  </si>
  <si>
    <t xml:space="preserve">Rankas pagasta pārvaldes ēkas renovācija </t>
  </si>
  <si>
    <t>Pārvaldes ēkas jumta nomaiņa, siltināšana, pamatu siltināšana</t>
  </si>
  <si>
    <t>Skvēra izveide pie kultūras nama Ausmas</t>
  </si>
  <si>
    <t>Apkures sistēmas pārbūve Rēveļu pamatskolā</t>
  </si>
  <si>
    <t>Kultūras nama centrālo kāpņu rekonstrukcija</t>
  </si>
  <si>
    <t>Rankas kultūras nama apkures sistēmas, ventilācijas sistēmas renovācija.</t>
  </si>
  <si>
    <t>Lejasciema pagasta ēkā  interneta tīkla atjaunošana</t>
  </si>
  <si>
    <t>Lejasciema pagasta dzīvojamā fondā 12 siltuma skaitītāju uzstādīšana</t>
  </si>
  <si>
    <t xml:space="preserve">Lejasciema pagasta dzīvojamā fondā "Grbažskolā"logu nomaiņa 10 gab. </t>
  </si>
  <si>
    <t>Lejasciema pagasta dzīvojamā fondā katlu mājas ārdurvju maiņa</t>
  </si>
  <si>
    <t>Lejasciema kultūras nama zāles grīdas atjaunošana</t>
  </si>
  <si>
    <t>Lejasciema PII „Kamenīte” rotaļu laukumu kontrukciju atjaunošana</t>
  </si>
  <si>
    <t>Lejasciema PII „Kamenīte” celiņu bruģēšana</t>
  </si>
  <si>
    <t>Lejasciema vidusskolas orķestrim mūzikas instrumentu iegāde</t>
  </si>
  <si>
    <t>Budžets Pabeikts 2016</t>
  </si>
  <si>
    <t>Beļavas pagasta padomes ēkas ieejas atjaunošana</t>
  </si>
  <si>
    <t>Beļavas pagasta degradēto teritoriju sakārtošana</t>
  </si>
  <si>
    <t>Druvienas vecās skolas – muzeja telpas remonts</t>
  </si>
  <si>
    <t>Brīvdienu estrādes "Silmači" balkona remonts</t>
  </si>
  <si>
    <t>Druvienas pagasta kultūras nama remonts un inventāra atjaunošana</t>
  </si>
  <si>
    <t>Uzstādīt 2 siltuma skaitītājus, remontētas skatuves durvis, zaļās istabas remonts, prožektoru remonts</t>
  </si>
  <si>
    <t>Tirzas pagasta ēkas,    kultūras nama telpu remonts</t>
  </si>
  <si>
    <t>Elektrības sadales tīkla remonts, kāpņu telpu remonts</t>
  </si>
  <si>
    <t>Dīvokļu remonti, sanitā mezgla izbūve</t>
  </si>
  <si>
    <t>Pašvaldības ceļa Nr. 11-6 Guldupji-Priednieki pārbūve</t>
  </si>
  <si>
    <t>Stāmerienas pagastā degradēto ēku nojaukšana</t>
  </si>
  <si>
    <t>Infrastruktūras uzlabošana pie ambulances - uzbrauktuves izbūve cilvēkiem ar īpašajām vajadzībām</t>
  </si>
  <si>
    <t>Infrastruktūras uzlabošana tūrisma attīstībai pie Stāmerienas ezera</t>
  </si>
  <si>
    <t>Laipas izbūve kuģa piestātnei, dzīvojamā treilera iegāde apkalpojošajam kuģa personāla vajadzībām</t>
  </si>
  <si>
    <t>Stāmerienas pamatskolas fizikas kabineta ventilācijas sistēmas izbūve</t>
  </si>
  <si>
    <t>Krāšņu pārmūrēšana</t>
  </si>
  <si>
    <t>Siltumtrases siltināšana pie pagasta</t>
  </si>
  <si>
    <t>Infrastriktūras uzlabošana Lizuma kultūras namam</t>
  </si>
  <si>
    <t>Bruģa ieklāšana kulktūras nama pagalmā, margu tajaunošana kultūras nama balkonam</t>
  </si>
  <si>
    <t>Lizuma vidusskolas ķīmijas kabineta ventilācijas izbūve un ugundrošības siglaizācija ierīkošana</t>
  </si>
  <si>
    <t>Jaungulbenes pagasta ēkas gaiteņu remonts</t>
  </si>
  <si>
    <t xml:space="preserve">Jaungulbenes pagasta dzīvojamā fonda infrastruktūras uzlabošana </t>
  </si>
  <si>
    <t>Jaungulbenes PII gaiteņu remonts un zibensaizsardzības sistēmas ierīkošana</t>
  </si>
  <si>
    <t>Jaungulbenes tautas nama grīdas atjaunošana</t>
  </si>
  <si>
    <t>Gājēju celiņa un laukuma izbūve Jaunatnes parkā</t>
  </si>
  <si>
    <t>Lentveida dūņu preses nomaiņa pret dekantercentrifūgu Gulbenes pilsētas notekūdeņu attīrīsanas iekārtās "Asarīšos"</t>
  </si>
  <si>
    <t>Gulbenes pilsētas hokeja halles izbūve</t>
  </si>
  <si>
    <t>Siltuma skaitītāju uzstādīšana pašvaldības īpašumos visā novadā</t>
  </si>
  <si>
    <t>Sociālās mājas “ Blomīte” energoefektivitātes paaugstināšana,un centrālapkures maiņa</t>
  </si>
  <si>
    <t>Daukstu pagasta pārvaldes iekštelpu remonts</t>
  </si>
  <si>
    <t xml:space="preserve">Sociāla darbinieka telpu remonts un zāles piebūves telpu remonts                                    </t>
  </si>
  <si>
    <t xml:space="preserve">Pašvaldības ceļaVēveri-Sveķu skola, Jaungulbenes pagastā, posma pārbūve </t>
  </si>
  <si>
    <t>Litenes pagasta PII "Brīnumi" Ģimenes istabas un mācību virtuves ierīkošana</t>
  </si>
  <si>
    <t>Telpu atjaunošana, priekštelpas atjaunošana, logu nomaiņa</t>
  </si>
  <si>
    <t>Rankas pamatskolas tualešu remonts</t>
  </si>
  <si>
    <t>Rankas PII  divu tualešu remonts</t>
  </si>
  <si>
    <t>Dzīvokļa remonts 'Mežsētas"</t>
  </si>
  <si>
    <t>Bruģa ieklāšana pie Rankas kultūras nama</t>
  </si>
  <si>
    <t>Āra trenažieru ierīkošana spēļu laukuā Gatves pie sporta laukuma</t>
  </si>
  <si>
    <t> 2018.</t>
  </si>
  <si>
    <t>2.4.</t>
  </si>
  <si>
    <t>Ceļa Brīvības-Brīvības 87 (Ražotāju iela) pārbūve, lietus ūdens novades sistēmas izbūve, ūdensvada izbūve, kanalizācijas sistēmas izbūve, apgaismojuma ierīkošana un ietves izbūve</t>
  </si>
  <si>
    <t xml:space="preserve">Rotācijas apļa izbūve Brīvības ielā </t>
  </si>
  <si>
    <t>Izveidots rotācijas aplis</t>
  </si>
  <si>
    <t>Atbalstīto kultūras un dabas mantojuma objektu un tūrisma objektu apmeklējumu paredzamā skaita pieaugums – vismaz 5 000 apmeklējumi; atbalstīto dabas un kultūras mantojuma objektu skaits - 1</t>
  </si>
  <si>
    <t>Pastāvīgās ekspozīciju izveide Stāmerienas pilī</t>
  </si>
  <si>
    <t>Saieta laukuma izveide Rankas pagastā</t>
  </si>
  <si>
    <t>02.09.2016.</t>
  </si>
  <si>
    <t>30.11.2017.</t>
  </si>
  <si>
    <t>Starptautiskās konkurētspējas veicināšana</t>
  </si>
  <si>
    <t>Atbalstīta Gulbenes novada pašvaldības dalība Moldovas Ziemeļu reģiona dienās</t>
  </si>
  <si>
    <t>18.10.2016.</t>
  </si>
  <si>
    <t>23.10.2016.</t>
  </si>
  <si>
    <t>30.09.2017.</t>
  </si>
  <si>
    <t>Krievijas - Latvijas pārrobežu sadarbības programma</t>
  </si>
  <si>
    <t>Gulbenes novada teritorijā esošās dzelzceļa līnijas posma no Gulbenes līdz Sitai sakārtošana</t>
  </si>
  <si>
    <r>
      <t>Projekta ideja:</t>
    </r>
    <r>
      <rPr>
        <sz val="11"/>
        <rFont val="Times New Roman"/>
        <family val="1"/>
        <charset val="186"/>
      </rPr>
      <t xml:space="preserve"> </t>
    </r>
    <r>
      <rPr>
        <b/>
        <sz val="11"/>
        <rFont val="Times New Roman"/>
        <family val="1"/>
        <charset val="186"/>
      </rPr>
      <t>Gaismas ceļš caur gadsimtiem</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Projekta ietvaros plānota Stāmerienas pils jumta un fasādes atjaunošana un restaurācija, kā arī piedāvāt jaunradītus pakalpojumus kultūras un dabas mantojuma objektos, nodrošinot investīciju ilgtspēju un ietekmi uz nozīmīgu kultūras un dabas mantojuma objektu sociālekonomiskā potenciāla attīstību un integrāciju vietējās ekonomikas struktūrā. </t>
    </r>
  </si>
  <si>
    <t>Stāmerienas pils jumta un fasādes atjaunošana un restaurācija</t>
  </si>
  <si>
    <t>Veselības veicināšanas un slimību profilakses pasākumi Gulbenes novadā</t>
  </si>
  <si>
    <t>Pieejamības uzlabošana veselības veicināšanas un slimību profilakses pakalpojumiem Gulbenes novada iedzīvotajiem, jo īpaši teritoriālās, nabadzības un sociālās atstumtības riskam pakļautajiem iedzīvotajiem.</t>
  </si>
  <si>
    <t>01.01.2017.</t>
  </si>
  <si>
    <t>31.12.2017.</t>
  </si>
  <si>
    <t xml:space="preserve">Rijas kalns – vieta latviešu darba tikuma godināšanai </t>
  </si>
  <si>
    <t>Celiņu, ugunskura vietas, dažādu graudaugu kultūru sējumu platību izveide</t>
  </si>
  <si>
    <t>“Be:In (Inclusive participation: best practice sharing and networking)”</t>
  </si>
  <si>
    <t>01.06.2016.</t>
  </si>
  <si>
    <t>30.08.2016.</t>
  </si>
  <si>
    <t>Sportiskas skolas Gulbenes novadā</t>
  </si>
  <si>
    <t>Iegādāts sporta inventārs Gulbenes novada Bērnu un jaunatnes sporta skolai, Stāķu pamatskolai, Lizuma vidusskolai ar pirmsskolas izglītības grupām un Tirzas pamatskolai ar pirmsskolas izglītības grupām</t>
  </si>
  <si>
    <t>20.07.2016.</t>
  </si>
  <si>
    <t>31.10.2017.</t>
  </si>
  <si>
    <t>Labās prakses apmaiņa starp pašvaldībām un nevalstiskajām organizācijām par tēmu: kā veicināt līdzdalību mērķa grupām, kuras visgrūtāk aizsniegt un iesaistīt.</t>
  </si>
  <si>
    <t>01.09.2016.</t>
  </si>
  <si>
    <t>31.08.2018.</t>
  </si>
  <si>
    <t>Stāķu  bibliotēkas atjaunošana</t>
  </si>
  <si>
    <t>M2.2., RV2.2.4., U2.2.4.-2.</t>
  </si>
  <si>
    <t>Siltumtrases atjaunošana Druvienas pagasta reitorijā</t>
  </si>
  <si>
    <t>Sadzīves kanalizācijas tīkla atjaunošana Druvienas pagasta teritorijā</t>
  </si>
  <si>
    <t>Pašvaldības ceļa 7-1 Ražotāji-Grūšļi-Censoņi-Kalniņi atjaunošana</t>
  </si>
  <si>
    <t xml:space="preserve"> Sociālās aprūpes centra “Siltais” iekšpagalma bruģa ieklāšana</t>
  </si>
  <si>
    <t xml:space="preserve">Teritorijas labiekārtošana   (SAC “Siltais”)  </t>
  </si>
  <si>
    <t>Sarkanās pils jumta nomaiņa  (Parka iela 10, Gulbene)</t>
  </si>
  <si>
    <t>Stāķu pamatskolas teritorijas  labiekārtošana</t>
  </si>
  <si>
    <t>Projekts īstenots ar ES  un budžeta finansējumu</t>
  </si>
  <si>
    <t xml:space="preserve">Kopā </t>
  </si>
  <si>
    <t>M3.4., RV3.4.2., U3.4.2.-1.</t>
  </si>
  <si>
    <t>M3.3., RV3.3.3., U3.3.3.-2.1.</t>
  </si>
  <si>
    <t>M2.2., RV2.2.6., U2.2.6.-2.</t>
  </si>
  <si>
    <t>M2.4., RV2.4.2., U2.4.2.-5.</t>
  </si>
  <si>
    <t>M1.3., RV1.3.4., U1.3.4.-2.</t>
  </si>
  <si>
    <t>M2.2.,   RV2.2.4., ,  U2.2.4.-2</t>
  </si>
  <si>
    <t>M2.2.,   RV2.2.4.,  U2.2.4.-2</t>
  </si>
  <si>
    <t>M2.3., RV2.3.1.-1., U2.3.1.-2.</t>
  </si>
  <si>
    <t>M3.1.,  RV3.1.2., U3.1.2.-2.</t>
  </si>
  <si>
    <t>M3.4., RV3.4.1., U3.4.-2.</t>
  </si>
  <si>
    <t xml:space="preserve">M3.1., RV3.1.2., U3.1.2.-2. </t>
  </si>
  <si>
    <t xml:space="preserve">M2.3., RV2.3.4.,  U2.3.4.-4. </t>
  </si>
  <si>
    <t>M3.4., RV3.4.1., U3.4.1.-2.</t>
  </si>
  <si>
    <t>M2.2.,  RV2.2.3.,  U2.2.3.-2.</t>
  </si>
  <si>
    <t>M.3.1., RV3.1.2., U3.1.2.-1.2.</t>
  </si>
  <si>
    <t>M3.4., RV3.4.2., U3.4.2.-3.</t>
  </si>
  <si>
    <t>M1.2., RV1.2.1., U1.2.1.-3.</t>
  </si>
  <si>
    <t xml:space="preserve"> Sporta nama noliktavas daļas jumta seguma un noteku remonts</t>
  </si>
  <si>
    <t>beļavā tika uzstādīt sēta</t>
  </si>
  <si>
    <t>OK</t>
  </si>
  <si>
    <t>izstrādāts tehniskais projekts</t>
  </si>
  <si>
    <t>daļēji par ceļu fonda līdzekļiem</t>
  </si>
  <si>
    <t>neieciešams rast finansējumu nākošajam gadam</t>
  </si>
  <si>
    <t>daļēji izdarits PII pārcelts</t>
  </si>
  <si>
    <t>Iesnigts LEADER?</t>
  </si>
  <si>
    <t>Virtuves izbūve Rēveļu pamatskolā</t>
  </si>
  <si>
    <t>Rankas pamatskolas centrālās apkures sistēmas ierīkošana</t>
  </si>
  <si>
    <t xml:space="preserve">Projekta “Māja kokos”  skatu laukuma  realizācija, dabas objektā Rankas pagastā </t>
  </si>
  <si>
    <t>Rankas ciema labiekārtošanas tehnisko projektu izstrāde pa objektiem</t>
  </si>
  <si>
    <t>Āra slidotavas ierīkošana pie daudzīvokļu mājām Gatves</t>
  </si>
  <si>
    <t>Vides stāvokļā uzlabošana</t>
  </si>
  <si>
    <t>M3.4, RV3.4.2. U3.4.2.-3.</t>
  </si>
  <si>
    <t>Sabiedrība, veselība, drošība</t>
  </si>
  <si>
    <t>Attīrīšanas iekārtu renovācija Rankas ciemā</t>
  </si>
  <si>
    <t>Attīrīšanas iekārtu renovācija nomaiņa no BIO-700 uz BIO200</t>
  </si>
  <si>
    <t>Kanalizācijas sistēmas renovācija Rankas ciemā</t>
  </si>
  <si>
    <t>Visu pašvaldības grants ceļu apmaļu noņemšana un grāvju renovācija</t>
  </si>
  <si>
    <t>Strūves punkta sakārtošana- tūtisma objekta izveidošana</t>
  </si>
  <si>
    <t xml:space="preserve">Gulbenes novada  aktualizētais Investīciju plāns 2017.gadam </t>
  </si>
  <si>
    <r>
      <rPr>
        <b/>
        <sz val="10"/>
        <color indexed="8"/>
        <rFont val="Times New Roman"/>
        <family val="1"/>
        <charset val="186"/>
      </rPr>
      <t>2.daļa,</t>
    </r>
    <r>
      <rPr>
        <sz val="10"/>
        <color indexed="8"/>
        <rFont val="Times New Roman"/>
        <family val="1"/>
        <charset val="186"/>
      </rPr>
      <t xml:space="preserve"> Turpinās no iepriekšējiem gadiem un uzsākti 2016./2017.gadā</t>
    </r>
  </si>
  <si>
    <t>Uzņēmējdarbības attīstības veicināšana, veidojot uzņēmēju atbalsta centru Sarkanajā pilī Gulbenes pilsētā.</t>
  </si>
  <si>
    <t>Veidot uzņēmējdarbības attīstībai atbilstošas telpas, organizēt uz kompetencēm balstītas apmācības un praktiskos treniņus.</t>
  </si>
  <si>
    <t>2023.</t>
  </si>
  <si>
    <t>Kāpņu remonts</t>
  </si>
  <si>
    <t>SEC Ozona vēstnieki (Ozone Ambassadors)</t>
  </si>
  <si>
    <t xml:space="preserve"> Beļavas PII energoefektivitātes paaugstināšana </t>
  </si>
  <si>
    <t xml:space="preserve"> Beļavas  PII rotaļu laukuma izveide</t>
  </si>
  <si>
    <t xml:space="preserve">Daukstu pagasta dzīvojamā fonda remonts                                                     </t>
  </si>
  <si>
    <t>Meliorācijas sistēmu atjaunošana Gulbenes novada teritorijā</t>
  </si>
  <si>
    <t>9. daļa SAM 9.2.4.“Uzlabot pieejamību veselības veicināšanas un slimību profilakses pakalpojumiem, jo īpaši nabadzības un sociālās atstumtības riskam pakļautajiem iedzīvotājiem”</t>
  </si>
  <si>
    <r>
      <rPr>
        <b/>
        <sz val="11"/>
        <color indexed="8"/>
        <rFont val="Times New Roman"/>
        <family val="1"/>
        <charset val="186"/>
      </rPr>
      <t>9.daļa</t>
    </r>
    <r>
      <rPr>
        <sz val="11"/>
        <color indexed="8"/>
        <rFont val="Times New Roman"/>
        <family val="1"/>
        <charset val="186"/>
      </rPr>
      <t xml:space="preserve"> SAM 9.2.4.</t>
    </r>
  </si>
  <si>
    <t>SAM 9.2.4.“Uzlabot pieejamību veselības veicināšanas un slimību profilakses pakalpojumiem, jo īpaši nabadzības un sociālās atstumtības riskam pakļautajiem iedzīvotājiem”</t>
  </si>
  <si>
    <t>9.2.4.2. pasākums "Pasākumi vietējās sabiedrības veselības veicināšanai un slimību profilaksei"</t>
  </si>
  <si>
    <r>
      <rPr>
        <u/>
        <sz val="11"/>
        <color indexed="8"/>
        <rFont val="Times New Roman"/>
        <family val="1"/>
        <charset val="186"/>
      </rPr>
      <t>Prioritārā projekta ideja:</t>
    </r>
    <r>
      <rPr>
        <sz val="11"/>
        <color indexed="8"/>
        <rFont val="Times New Roman"/>
        <family val="1"/>
        <charset val="186"/>
      </rPr>
      <t xml:space="preserve"> uzlabot pieejamību veselības veicināšanas un slimību profilakses pakalpojumiem Gulbenes novada iedzīvotājiem, jo īpaši teritoriālās, nabadzības un sociālās atstumtības riskam pakļautajiem iedzīvotājiem.
</t>
    </r>
    <r>
      <rPr>
        <u/>
        <sz val="11"/>
        <color indexed="8"/>
        <rFont val="Times New Roman"/>
        <family val="1"/>
        <charset val="186"/>
      </rPr>
      <t>Projekta aktivitāšu pamatojums:</t>
    </r>
    <r>
      <rPr>
        <sz val="11"/>
        <color indexed="8"/>
        <rFont val="Times New Roman"/>
        <family val="1"/>
        <charset val="186"/>
      </rPr>
      <t xml:space="preserve"> projektā ietvertas tādas aktivitātes kā informatīvi semināri par slimību profilakses jautājumiem, semināri un interaktīvas nodarbības par veselīgu uzturu, meistarklases veselīga ēdiena pagatavošanā, tautas sporta nodarbības, fizisko aktivitāšu veicināšanas pasākumi bērniem un visai sabiedrībai u.c. 
Veselībai kaitīgu ieradumu izplatība un slikts veselības stāvoklis veicina nabadzības un sociālās atstumtības riskam pakļauto iedzīvotāju skaita palielināšanos, tāpēc īpaša uzmanība, veidojot aktivitātes, pievērsta sociālā riska grupu iedzīvotājiem. </t>
    </r>
  </si>
  <si>
    <t xml:space="preserve">M1.2.; RV1.2.2.;U1.2.2.-3.; M1.4.; RV1.4.2.;U1.4.2.-1.; RV1.4.3.U1.4.3.-1.          </t>
  </si>
  <si>
    <t>85% 224396,60</t>
  </si>
  <si>
    <t>15% 39599,40 Valsts budžeta finansējums</t>
  </si>
  <si>
    <t xml:space="preserve">iedzīvotāju skaits, kas iekļaujas mērķa grupās un piedalījušies ESF slimību prof. pasākumos - 598 iedz.
Iedz. skaits, kas iekļaujas mērķa grupās un piedalījušies ESF veselības veicināšana spasākumos - 3342 iedz. </t>
  </si>
  <si>
    <t> 2019.</t>
  </si>
  <si>
    <t>Ceļa posma Meņģele - šoseja P27 pārbūve</t>
  </si>
  <si>
    <r>
      <rPr>
        <b/>
        <sz val="10"/>
        <rFont val="Times New Roman"/>
        <family val="1"/>
        <charset val="186"/>
      </rPr>
      <t>1.daļa,</t>
    </r>
    <r>
      <rPr>
        <sz val="10"/>
        <rFont val="Times New Roman"/>
        <family val="1"/>
        <charset val="186"/>
      </rPr>
      <t xml:space="preserve">  Pabeigtie 2016. gadā</t>
    </r>
  </si>
  <si>
    <t>Sarkanās pils arhitektoniski mākslinieciskā izpēte</t>
  </si>
  <si>
    <t>Veikta Sarkanās pils arhitektoniski mākslinieciskā izpēte</t>
  </si>
  <si>
    <t>01.11.2015.</t>
  </si>
  <si>
    <t>28.02.2016.</t>
  </si>
  <si>
    <t>Valsts kultūrkapitāla fonda atbalstīts projekts</t>
  </si>
  <si>
    <t>3,009</t>
  </si>
  <si>
    <t>3,010</t>
  </si>
  <si>
    <t>3,012</t>
  </si>
  <si>
    <t>3,014</t>
  </si>
  <si>
    <t>3,016</t>
  </si>
  <si>
    <t>3,018</t>
  </si>
  <si>
    <t>3,020</t>
  </si>
  <si>
    <t>3,022</t>
  </si>
  <si>
    <t>3,024</t>
  </si>
  <si>
    <t>3,026</t>
  </si>
  <si>
    <t>3,028</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</si>
  <si>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</si>
  <si>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</si>
  <si>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</si>
  <si>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</si>
  <si>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</si>
  <si>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</si>
  <si>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</si>
  <si>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</si>
  <si>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</si>
  <si>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</si>
  <si>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</si>
  <si>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</si>
  <si>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</si>
  <si>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</si>
  <si>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</si>
  <si>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</si>
  <si>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</si>
  <si>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</si>
  <si>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</si>
  <si>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</si>
  <si>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</si>
  <si>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</si>
  <si>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</si>
  <si>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</si>
  <si>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1,011</t>
  </si>
  <si>
    <t>1,013</t>
  </si>
  <si>
    <t>Pašvaldības ceļa 6.-3. Kordona- Aurova ceļa posma atjaunošana</t>
  </si>
  <si>
    <t xml:space="preserve">Nr.6.-9. Sopuļi-Monte- Jaunsilenieki ceļa posma atjaunošana </t>
  </si>
  <si>
    <t>01.06.2015.</t>
  </si>
  <si>
    <t>01.10.2016.</t>
  </si>
  <si>
    <t>M2.1. RV2.1.1., U2.1.1.-3.</t>
  </si>
  <si>
    <t>M2.1., RV2.1.1.,U2.1.1.-3.</t>
  </si>
  <si>
    <t>M3.3., RV3.3.2., U3.3.2.-2.</t>
  </si>
  <si>
    <t>Centra"dīķa" tīrīšana, apkārtnes labiekārtošana</t>
  </si>
  <si>
    <t>Vides objektu izvietošana trīs apdzīvotās vietās Rankā, Gaujas rēveļos un Rēveļos</t>
  </si>
  <si>
    <t>320 projekti</t>
  </si>
  <si>
    <t>Kopā 31 projekti</t>
  </si>
  <si>
    <t>Citi finansējuma avoti (VB dotācija)</t>
  </si>
  <si>
    <r>
      <t xml:space="preserve">Pārbūvēts ceļš un izbūvēts apgaismojums 715 m garumā </t>
    </r>
    <r>
      <rPr>
        <i/>
        <sz val="10"/>
        <rFont val="Times New Roman"/>
        <family val="1"/>
        <charset val="186"/>
      </rPr>
      <t>(funkcionālie savienojumi aptuveni 400 m)</t>
    </r>
  </si>
  <si>
    <r>
      <t xml:space="preserve">Pārbūvēts ceļš ar melno segumu 680 m garumā </t>
    </r>
    <r>
      <rPr>
        <i/>
        <sz val="10"/>
        <rFont val="Times New Roman"/>
        <family val="1"/>
        <charset val="186"/>
      </rPr>
      <t>(funkcionālie savienojumi aptuveni 495 m)</t>
    </r>
  </si>
  <si>
    <r>
      <rPr>
        <b/>
        <u/>
        <sz val="11"/>
        <rFont val="Times New Roman"/>
        <family val="1"/>
        <charset val="186"/>
      </rPr>
      <t xml:space="preserve">Prioritārā projekta ideja: </t>
    </r>
    <r>
      <rPr>
        <b/>
        <sz val="11"/>
        <rFont val="Times New Roman"/>
        <family val="1"/>
        <charset val="186"/>
      </rPr>
      <t>Infrastruktūras uzlabošana industriālās zonas attīstībai Lizumā.</t>
    </r>
    <r>
      <rPr>
        <sz val="11"/>
        <rFont val="Times New Roman"/>
        <family val="1"/>
        <charset val="186"/>
      </rPr>
      <t xml:space="preserve">
Projekta idejas pamatojums: Lizuma industriālajā zonā atrodas Gulbenes novada lielākais uzņēmums SIA „Avoti SWF” un vairāki citi uzņēmumi - SIA „Farmeko”, SIA „Rairu”, SIA „Brīvzemnieki”, SIA „Dimdiņi”. Brīvajās degradētajās platībās kokapstrādes uzņēmumi SIA “Avoti SWF” un SIA “Rairu” plāno paplašināt ražošanu. Šo uzņēmumu darbība nav iedomājama bez intensīvas kravas transporta plūsmas, piegādājot izejvielas un transportējot gatavo produkciju. Industriālajā zonā darbību plāno uzsākt jauns uzņēmums, kas ir paredzējis Koģenerācijas stacijas izbūvi. Lai veicinātu uzņēmējdarbības attīstību, nepieciešams veikt ceļa Lizums - Kalēji - Avoti seguma atjaunošanu un apgaismojuma izbūvi un ceļa Kalēji - Mežāres - Elstes –Taures posma 0.00-0.68 km pārbūvi. </t>
    </r>
    <r>
      <rPr>
        <b/>
        <sz val="11"/>
        <rFont val="Times New Roman"/>
        <family val="1"/>
        <charset val="186"/>
      </rPr>
      <t>Projekta rezultātā industriālajā zonā Lizumā tiks radīta 71 jauna darba vieta, piesaistītas privātās investīcijas 1 640 500 EUR apmērā, samazināta degradēto teritoriju platība - 6,21 ha.</t>
    </r>
    <r>
      <rPr>
        <sz val="11"/>
        <rFont val="Times New Roman"/>
        <family val="1"/>
        <charset val="186"/>
      </rPr>
      <t xml:space="preserve">
</t>
    </r>
    <r>
      <rPr>
        <u/>
        <sz val="11"/>
        <rFont val="Times New Roman"/>
        <family val="1"/>
        <charset val="186"/>
      </rPr>
      <t>Projekta aktivitāšu pamatojums:</t>
    </r>
    <r>
      <rPr>
        <sz val="11"/>
        <rFont val="Times New Roman"/>
        <family val="1"/>
        <charset val="186"/>
      </rPr>
      <t xml:space="preserve">
</t>
    </r>
    <r>
      <rPr>
        <b/>
        <sz val="11"/>
        <rFont val="Times New Roman"/>
        <family val="1"/>
        <charset val="186"/>
      </rPr>
      <t>1.1. Ceļa Nr.7-4 Lizums-Kalēji-Avoti pārbūve un apgaismojuma izbūve</t>
    </r>
    <r>
      <rPr>
        <sz val="11"/>
        <rFont val="Times New Roman"/>
        <family val="1"/>
        <charset val="186"/>
      </rPr>
      <t xml:space="preserve">
Lai veicinātu uzņēmējdarbības attīstību, pašvaldības ceļš Nr.7-4 Lizums-Kalēji-Avoti 2000.gadā tika noasfaltēts, bet, ņemot vērā intensīvo kravu plūsmu un neatrisināto ūdens novadi, asfalta segums ir nonācis kritiskā stāvoklī: izveidojušies iesēdumi, plašs plaisu un bedrīšu tīkls, kas steidzami prasa ūdens novades sistēmas sakārtošanu. Vienlaikus nepieciešama ceļa paplašināšana. Pašvaldība 2013.gadā ir izbūvējusi ietvi uz industriālajā zonā esošajiem uzņēmumiem. Lai paaugstinātu satiksmes drošību, ir nepieciešams izbūvēt apgaismojumu.
</t>
    </r>
    <r>
      <rPr>
        <b/>
        <sz val="11"/>
        <rFont val="Times New Roman"/>
        <family val="1"/>
        <charset val="186"/>
      </rPr>
      <t>1.2. Ceļa Nr. 7-5 Kalēji-Mežāres-Elstes –Taures posma 0.00-0.68 km pārbūve, melnā seguma izbūve</t>
    </r>
    <r>
      <rPr>
        <sz val="11"/>
        <rFont val="Times New Roman"/>
        <family val="1"/>
        <charset val="186"/>
      </rPr>
      <t xml:space="preserve">
Grants seguma ceļš Nr.7-5 Kalēji-Mežāres-Elstes-Taures ir ceļa Nr.7-4 Lizums-Kalēji-Avoti turpinājums. Lai nodrošinātu kravu pārvadāšanai nepieciešamo ceļa nestspēju un seguma ilgstošu izmantošanu, nepieciešams veikt esošā ceļa pārbūvi, izveidojot asfaltbetona virskārtu. Papildus iepriekš minētajam ceļa pārbūves rezultātā būs ērtāka un drošāka nokļūšana uz ceļam pieguļošajā teritorijā izvietotajiem uzņēmumiem - SIA “Rairu”, SIA “Brīvzemnieki”, SIA „Farmeko”, SIA „Dimdiņi”.
</t>
    </r>
  </si>
  <si>
    <t>Radīta 71 jauna darba vieta, piesaistītas privātās  investīcijas 1640500 EUR apmērā, samazināta degradēto teritoriju platība - 6,21 ha</t>
  </si>
  <si>
    <t>Radītas 20 darba vietas,  piesaistītas privātās  investīcijas 2766243 EUR apmērā, samazināta degradēto teritoriju platība - vismaz 6,5 ha</t>
  </si>
  <si>
    <r>
      <rPr>
        <b/>
        <sz val="11"/>
        <rFont val="Times New Roman"/>
        <family val="1"/>
        <charset val="186"/>
      </rPr>
      <t>Prioritārā projekta ideja: Infrastruktūras uzlabošana uzņēmējdarbības attīstībai Brīvības ielas zonā</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Brīvības ielas zonā atrodas vairāk kā 20 uzņēmumi - SIA "Rubate", SIA "RUKART", SIA "BETONS PR", PS "RRD", SIA "KONTO", SIA "EMZES", SIA "Madara 89" u.d.c. Lielākā daļa no uzņēmumiem ir saistīta ar eksportu un kravu pārvadājumiem, kas rada lielu noslodzi uz ceļa konstrukciju, kā rezultātā esošais ceļa asfaltbetona segums ir ļoti sliktā tehniskā stāvoklī – izveidojies plašs plaisu un bedru tīkls. Sakaņā ar 2015.gada jūlijā veikto transportlīdzekļu diennakts kustības intensitāti, diennakts vidējā kustību intensitāti Brīvības ielā ir 4125 transportlīdzekķli, no kuriem 701 ir kravas automobiļi ar četrām asīm un vairāk.Pamatojoties uz VAS "Latvijas valsts ceļi" Vidzemes reģiona Gulbenes nodaļas veikto Brīvības ielas seguma vizuālo apsekošanu, iela novērtēta sliktā un ļoti sliktā stāvoklī.  Lai sekmētu uzņēmējdarbības attīstību, šajā zonā ir nepieciešama Brīvības ielas pārbūve, ceļa Brīvības-Brīvības 87 pārbūve, kā arī  Lapu ielas, Beļavas pagastā pārbūve. </t>
    </r>
    <r>
      <rPr>
        <b/>
        <sz val="11"/>
        <rFont val="Times New Roman"/>
        <family val="1"/>
        <charset val="186"/>
      </rPr>
      <t>Projekta rezultātā tiks radītas 20 darba vietas,  piesaistītas privātās investīcijas 2766243 EUR apmērā, samazināta degradēto teritoriju platība - 6,5 ha.</t>
    </r>
    <r>
      <rPr>
        <sz val="11"/>
        <rFont val="Times New Roman"/>
        <family val="1"/>
        <charset val="186"/>
      </rPr>
      <t xml:space="preserve">
</t>
    </r>
    <r>
      <rPr>
        <u/>
        <sz val="11"/>
        <rFont val="Times New Roman"/>
        <family val="1"/>
        <charset val="186"/>
      </rPr>
      <t xml:space="preserve">Projekta aktivitāšu pamatojums: </t>
    </r>
    <r>
      <rPr>
        <sz val="11"/>
        <rFont val="Times New Roman"/>
        <family val="1"/>
        <charset val="186"/>
      </rPr>
      <t xml:space="preserve">
</t>
    </r>
    <r>
      <rPr>
        <b/>
        <sz val="11"/>
        <rFont val="Times New Roman"/>
        <family val="1"/>
        <charset val="186"/>
      </rPr>
      <t>2.1. Brīvības ielas  pārbūve un lietus ūdens novades sistēmas izbūve, apgaismojuma ierīkošana un ietves izbūve</t>
    </r>
    <r>
      <rPr>
        <sz val="11"/>
        <rFont val="Times New Roman"/>
        <family val="1"/>
        <charset val="186"/>
      </rPr>
      <t xml:space="preserve">
Pašreizējais ielas asfaltbetona segums ir ļoti sliktā tehniskā stāvoklī. Nepieciešama ielas pārbūve, lietus ūdens novades sistēmas izbūve, apgaismojuma ierīkošana un ietves izbūve. 
</t>
    </r>
    <r>
      <rPr>
        <b/>
        <sz val="11"/>
        <rFont val="Times New Roman"/>
        <family val="1"/>
        <charset val="186"/>
      </rPr>
      <t>2.2. Rotācijas apļa izbūve.</t>
    </r>
    <r>
      <rPr>
        <sz val="11"/>
        <rFont val="Times New Roman"/>
        <family val="1"/>
        <charset val="186"/>
      </rPr>
      <t xml:space="preserve"> Lai uzlabotu satiksmes drošību un ērtāku kravas automašīnu kustību, iebraucot Gulbenes pilsētā no Smiltenes puses (P-27) plānota apļa veida krustojuma izbūve, tādējādi veidojot ērtu izbraukšanu uz Lapu ielu, Miera ielu un Naglenes ielu. Lai to izbūvētu, plānota īpašuma Brīvības ielā 106 iegāde. 
</t>
    </r>
    <r>
      <rPr>
        <b/>
        <sz val="11"/>
        <rFont val="Times New Roman"/>
        <family val="1"/>
        <charset val="186"/>
      </rPr>
      <t xml:space="preserve">2.3. Ceļa Brīvības-Brīvības 87 pārbūve, lietus ūdens novades sistēmas izbūve, ūdensvada izbūve, kanalizācijas sistēmas izbūve, apgaismojuma ierīkošana un ietves izbūve </t>
    </r>
    <r>
      <rPr>
        <sz val="11"/>
        <rFont val="Times New Roman"/>
        <family val="1"/>
        <charset val="186"/>
      </rPr>
      <t xml:space="preserve">
Pašreizējais ceļa asfaltbetona segums ir kritiskā tehniskā stāvoklī – plašs bedrīšu un plaisu tīkls, vietām ir atsegtas apakšējās konstruktīvās kārtas. Nepieciešama ceļa pārbūve un ūdens novades sistēmas izbūve. Ugunsdzēsības vajadzībām ir nepieciešama ūdensvada izbūve ar hidrantu un kanalizācijas izbūve. Hidranta izbūve ir īpaši svarīga tāpēc, ka šajā zonā darbojas viens no lielākajiem kokapstrādes uzņēmumiem novadā SIA “Konto”, kas specializējies bērza pārstrādē. Esošajā situācijā uzņēmuma attīstības vajadzībām nav pilnvērtīgi atrisināta ūdens ņemšanas vieta ugunsdrošības vajadzībām. Pa šo ceļu gājēju intensitāte ir liela – vairāk kā 200 strādājošie dienā. Esošajā situācijā gājēji pārvietojas pa neapgaismotu brauktuves malu, tādejādi apdraudot ceļu satiksmes dalībnieku drošību. Lai nodrošinātu ceļu satiksmes drošības noteikumiem atbilstošu gājēju pārvietošanos, ir nepieciešams izveidot ietvi ar apgaismojumu. 
</t>
    </r>
    <r>
      <rPr>
        <b/>
        <sz val="11"/>
        <rFont val="Times New Roman"/>
        <family val="1"/>
        <charset val="186"/>
      </rPr>
      <t>2.4. Lapu ielas Beļavas pagastā pārbūve, apgaismojuma izbūve, ūdensvada un kanalizācijas tīklu izbūve pieslēgšanai pie pilsētas sistēmas.</t>
    </r>
    <r>
      <rPr>
        <sz val="11"/>
        <rFont val="Times New Roman"/>
        <family val="1"/>
        <charset val="186"/>
      </rPr>
      <t xml:space="preserve"> Svelberģa ciems robežojas ar Gulbenes pilsētu, tos vieno Brīvības iela un daļēji kopīga infrastruktūra. Svelberģī izvietoti būvniecības uzņēmumi, būvmateriālu ražošanas uzņēmumi, metāllūžņu savākšanas punkts, pakalpojumu uzņēmumi - SIA „KB-MET”, SIA „Rufs”, SIA "Baltic Agro". Gulbenes novada dome ir saņēmusi uzņēmēju iesniegumus ar lūgumu sakārtot Lapu ielu, izbūvēt apgaismojumu, ūdensvada un kanalizācijas tīklus. Ciemā ir brīvas neapbūvētas platības ražošanas paplašināšanai, tāpēc būtiski izbūvēt uzņēmējdarbībai nepieciešamo infrastruktūru - pārbūvēt Lapu ielu un izveidot ūdensvada un kanalizācijas tīklu pieslēgumu pie pilsētas ūdensapgādes sistēmas. Lapu ielai ir kritiskā stāvoklī esošs grants segums. Ciemu šķērsojošā Lapu iela nodrošina piekļuvi lielākajai daļai minēto uzņēmumu. Lapu ielai nepieciešama pārbūve un melnā seguma izbūve, kā arī apgaismojuma ierīkošana.Vietējā ūdensapgādes sistēma ir nolietojusies un nenodrošina pakalpojumu visiem uzņēmējiem. Ražošanas teritorijai ir nepieciešams izbūvēt ūdensvada un kanalizācijas tīklu pieslēgumu pie pilsētas ūdensapgādes sistēmas, kas pieejams visā Brīvības ielas garumā. </t>
    </r>
  </si>
  <si>
    <t xml:space="preserve"> 6. pielikums pie 2017.gada 30.marta domes sēdes protokols  Nr.4 .,  23.§, 2.p </t>
  </si>
  <si>
    <t xml:space="preserve">   6. pielikums pie 2017.gada 30.marta domes sēdes protokols  Nr.4 .,  23.§, 2.p </t>
  </si>
  <si>
    <t xml:space="preserve">  6. pielikums pie 2017.gada 30.marta domes sēdes protokols  Nr.4 .,  23.§, 2.p </t>
  </si>
  <si>
    <r>
      <t xml:space="preserve">Prioritārā projekta ideja:Šķirotu atkritumu laukumu izbūve Gulbenes novada Gulbenes pilsētā un lauku ciemos
Projekta idejas pamatojums: Veicināt atkritumu dalītas savākšanas sistēmas attīstību, lai palielinātu savākto kopējo šķirotu atkritumu apjomu, tādejādi veicinot materiālu otreizējo izmantošanu.
</t>
    </r>
    <r>
      <rPr>
        <b/>
        <sz val="11"/>
        <color indexed="8"/>
        <rFont val="Times New Roman"/>
        <family val="1"/>
        <charset val="186"/>
      </rPr>
      <t>Projekta aktivitāšu pamatojums:</t>
    </r>
    <r>
      <rPr>
        <sz val="11"/>
        <color indexed="8"/>
        <rFont val="Times New Roman"/>
        <family val="1"/>
        <charset val="186"/>
      </rPr>
      <t xml:space="preserve">
</t>
    </r>
    <r>
      <rPr>
        <b/>
        <sz val="11"/>
        <color indexed="8"/>
        <rFont val="Times New Roman"/>
        <family val="1"/>
        <charset val="186"/>
      </rPr>
      <t>1. Gulbenes novadā nav izveidoti šķiroto atkritumu savākšanas laukumi, kuros iedzīvotājiem tiktu nodrošināts nodot mājsaimniecībā radītos atkritumus.</t>
    </r>
    <r>
      <rPr>
        <sz val="11"/>
        <color indexed="8"/>
        <rFont val="Times New Roman"/>
        <family val="1"/>
        <charset val="186"/>
      </rPr>
      <t xml:space="preserve">
2. Iedzīvotājiem šķirotu atkritumu savāšanas laukumos tiks dota iespēja nodot vairāk kā 10 dažāda veida atkritumus.
</t>
    </r>
    <r>
      <rPr>
        <sz val="11"/>
        <color indexed="8"/>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</si>
</sst>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0.000"/>
    <numFmt numFmtId="166" formatCode="#,##0.000"/>
    <numFmt numFmtId="167" formatCode="#,##0_ ;\-#,##0\ "/>
    <numFmt numFmtId="168" formatCode="#,##0;[Red]#,##0"/>
    <numFmt numFmtId="169" formatCode="_-* #,##0\ _€_-;\-* #,##0\ _€_-;_-* &quot;-&quot;??\ _€_-;_-@_-"/>
    <numFmt numFmtId="170" formatCode="#,##0.000;[Red]#,##0.000"/>
    <numFmt numFmtId="171" formatCode="0.000;[Red]0.000"/>
  </numFmts>
  <fonts count="49" x14ac:knownFonts="1">
    <font>
      <sz val="11"/>
      <color theme="1"/>
      <name val="Calibri"/>
      <family val="2"/>
      <charset val="186"/>
      <scheme val="minor"/>
    </font>
    <font>
      <sz val="11"/>
      <color indexed="8"/>
      <name val="Times New Roman"/>
      <family val="1"/>
      <charset val="186"/>
    </font>
    <font>
      <sz val="10"/>
      <name val="Times New Roman"/>
      <family val="1"/>
      <charset val="186"/>
    </font>
    <font>
      <sz val="11"/>
      <name val="Times New Roman"/>
      <family val="1"/>
      <charset val="186"/>
    </font>
    <font>
      <b/>
      <sz val="11"/>
      <name val="Times New Roman"/>
      <family val="1"/>
      <charset val="186"/>
    </font>
    <font>
      <b/>
      <sz val="11"/>
      <color indexed="8"/>
      <name val="Times New Roman"/>
      <family val="1"/>
      <charset val="186"/>
    </font>
    <font>
      <u/>
      <sz val="11"/>
      <name val="Times New Roman"/>
      <family val="1"/>
      <charset val="186"/>
    </font>
    <font>
      <vertAlign val="superscript"/>
      <sz val="11"/>
      <name val="Times New Roman"/>
      <family val="1"/>
      <charset val="186"/>
    </font>
    <font>
      <sz val="11"/>
      <color indexed="30"/>
      <name val="Times New Roman"/>
      <family val="1"/>
      <charset val="186"/>
    </font>
    <font>
      <sz val="11"/>
      <color indexed="36"/>
      <name val="Times New Roman"/>
      <family val="1"/>
      <charset val="186"/>
    </font>
    <font>
      <sz val="10"/>
      <color indexed="8"/>
      <name val="Times New Roman"/>
      <family val="1"/>
      <charset val="186"/>
    </font>
    <font>
      <b/>
      <sz val="10"/>
      <color indexed="8"/>
      <name val="Times New Roman"/>
      <family val="1"/>
      <charset val="186"/>
    </font>
    <font>
      <b/>
      <sz val="10"/>
      <name val="Times New Roman"/>
      <family val="1"/>
      <charset val="186"/>
    </font>
    <font>
      <b/>
      <u/>
      <sz val="11"/>
      <name val="Times New Roman"/>
      <family val="1"/>
      <charset val="186"/>
    </font>
    <font>
      <b/>
      <sz val="9"/>
      <name val="Times New Roman"/>
      <family val="1"/>
      <charset val="186"/>
    </font>
    <font>
      <i/>
      <sz val="11"/>
      <name val="Times New Roman"/>
      <family val="1"/>
      <charset val="186"/>
    </font>
    <font>
      <sz val="12"/>
      <color indexed="8"/>
      <name val="Times New Roman"/>
      <family val="1"/>
      <charset val="186"/>
    </font>
    <font>
      <sz val="7"/>
      <color indexed="8"/>
      <name val="Times New Roman"/>
      <family val="1"/>
      <charset val="186"/>
    </font>
    <font>
      <sz val="11"/>
      <color theme="1"/>
      <name val="Calibri"/>
      <family val="2"/>
      <charset val="186"/>
      <scheme val="minor"/>
    </font>
    <font>
      <sz val="11"/>
      <color theme="1"/>
      <name val="Times New Roman"/>
      <family val="1"/>
      <charset val="186"/>
    </font>
    <font>
      <sz val="10"/>
      <color rgb="FF000000"/>
      <name val="Times New Roman"/>
      <family val="1"/>
      <charset val="186"/>
    </font>
    <font>
      <sz val="10"/>
      <color rgb="FFFF0000"/>
      <name val="Times New Roman"/>
      <family val="1"/>
      <charset val="186"/>
    </font>
    <font>
      <sz val="10"/>
      <color theme="1"/>
      <name val="Times New Roman"/>
      <family val="1"/>
      <charset val="186"/>
    </font>
    <font>
      <sz val="10"/>
      <color rgb="FF7030A0"/>
      <name val="Times New Roman"/>
      <family val="1"/>
      <charset val="186"/>
    </font>
    <font>
      <sz val="10"/>
      <color rgb="FF0070C0"/>
      <name val="Times New Roman"/>
      <family val="1"/>
      <charset val="186"/>
    </font>
    <font>
      <sz val="10"/>
      <color rgb="FF00B050"/>
      <name val="Times New Roman"/>
      <family val="1"/>
      <charset val="186"/>
    </font>
    <font>
      <b/>
      <sz val="10"/>
      <color theme="1"/>
      <name val="Times New Roman"/>
      <family val="1"/>
      <charset val="186"/>
    </font>
    <font>
      <b/>
      <sz val="9"/>
      <color rgb="FF000000"/>
      <name val="Times New Roman"/>
      <family val="1"/>
      <charset val="186"/>
    </font>
    <font>
      <sz val="9"/>
      <color theme="1"/>
      <name val="Times New Roman"/>
      <family val="1"/>
      <charset val="186"/>
    </font>
    <font>
      <b/>
      <sz val="11"/>
      <color rgb="FFFF0000"/>
      <name val="Times New Roman"/>
      <family val="1"/>
      <charset val="186"/>
    </font>
    <font>
      <sz val="16"/>
      <color theme="1"/>
      <name val="Times New Roman"/>
      <family val="1"/>
      <charset val="186"/>
    </font>
    <font>
      <sz val="12"/>
      <color theme="1"/>
      <name val="Times New Roman"/>
      <family val="1"/>
      <charset val="186"/>
    </font>
    <font>
      <i/>
      <sz val="12"/>
      <color theme="1"/>
      <name val="Times New Roman"/>
      <family val="1"/>
      <charset val="186"/>
    </font>
    <font>
      <b/>
      <sz val="10"/>
      <color rgb="FF000000"/>
      <name val="Times New Roman"/>
      <family val="1"/>
      <charset val="186"/>
    </font>
    <font>
      <i/>
      <u/>
      <sz val="12"/>
      <color theme="1"/>
      <name val="Times New Roman"/>
      <family val="1"/>
      <charset val="186"/>
    </font>
    <font>
      <b/>
      <sz val="9"/>
      <color theme="1"/>
      <name val="Times New Roman"/>
      <family val="1"/>
      <charset val="186"/>
    </font>
    <font>
      <b/>
      <sz val="11"/>
      <color rgb="FF000000"/>
      <name val="Times New Roman"/>
      <family val="1"/>
      <charset val="186"/>
    </font>
    <font>
      <sz val="9"/>
      <color rgb="FF000000"/>
      <name val="Times New Roman"/>
      <family val="1"/>
      <charset val="186"/>
    </font>
    <font>
      <b/>
      <sz val="11"/>
      <color theme="1"/>
      <name val="Times New Roman"/>
      <family val="1"/>
      <charset val="186"/>
    </font>
    <font>
      <sz val="11"/>
      <color rgb="FF000000"/>
      <name val="Times New Roman"/>
      <family val="1"/>
      <charset val="186"/>
    </font>
    <font>
      <sz val="8"/>
      <color rgb="FF00B050"/>
      <name val="Times New Roman"/>
      <family val="1"/>
      <charset val="186"/>
    </font>
    <font>
      <sz val="8"/>
      <color theme="1"/>
      <name val="Times New Roman"/>
      <family val="1"/>
      <charset val="186"/>
    </font>
    <font>
      <u/>
      <sz val="11"/>
      <color indexed="8"/>
      <name val="Times New Roman"/>
      <family val="1"/>
      <charset val="186"/>
    </font>
    <font>
      <b/>
      <sz val="10"/>
      <color theme="1"/>
      <name val="Times"/>
      <family val="1"/>
    </font>
    <font>
      <sz val="10"/>
      <color theme="1"/>
      <name val="Times"/>
      <family val="1"/>
    </font>
    <font>
      <sz val="8"/>
      <name val="Times New Roman"/>
      <family val="1"/>
      <charset val="186"/>
    </font>
    <font>
      <sz val="9"/>
      <name val="Times New Roman"/>
      <family val="1"/>
      <charset val="186"/>
    </font>
    <font>
      <i/>
      <sz val="10"/>
      <name val="Times New Roman"/>
      <family val="1"/>
      <charset val="186"/>
    </font>
    <font>
      <sz val="8"/>
      <color rgb="FF000000"/>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164" fontId="18" fillId="0" borderId="0" applyFont="0" applyFill="0" applyBorder="0" applyAlignment="0" applyProtection="0"/>
    <xf numFmtId="164" fontId="18" fillId="0" borderId="0" applyFont="0" applyFill="0" applyBorder="0" applyAlignment="0" applyProtection="0"/>
  </cellStyleXfs>
  <cellXfs count="411">
    <xf numFmtId="0" fontId="0" fillId="0" borderId="0" xfId="0"/>
    <xf numFmtId="0" fontId="19" fillId="0" borderId="0" xfId="0" applyFont="1"/>
    <xf numFmtId="0" fontId="20"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20"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Fill="1" applyBorder="1" applyAlignment="1">
      <alignment vertical="center" wrapText="1"/>
    </xf>
    <xf numFmtId="0" fontId="4" fillId="0" borderId="1" xfId="0" applyFont="1" applyFill="1" applyBorder="1" applyAlignment="1">
      <alignment vertical="top" wrapText="1"/>
    </xf>
    <xf numFmtId="0" fontId="3" fillId="0" borderId="1" xfId="0" applyFont="1" applyFill="1" applyBorder="1" applyAlignment="1">
      <alignment horizontal="justify" vertical="top" wrapText="1"/>
    </xf>
    <xf numFmtId="3" fontId="3"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3" fontId="4" fillId="0" borderId="1" xfId="0" applyNumberFormat="1" applyFont="1" applyBorder="1" applyAlignment="1">
      <alignment horizontal="center" vertical="center" wrapText="1"/>
    </xf>
    <xf numFmtId="0" fontId="3" fillId="0" borderId="1" xfId="0" applyFont="1" applyFill="1" applyBorder="1" applyAlignment="1">
      <alignment vertical="top" wrapText="1"/>
    </xf>
    <xf numFmtId="0" fontId="3" fillId="0" borderId="1" xfId="0" applyFont="1" applyBorder="1" applyAlignment="1">
      <alignment vertical="center" wrapText="1"/>
    </xf>
    <xf numFmtId="0" fontId="4"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wrapText="1"/>
    </xf>
    <xf numFmtId="0" fontId="4" fillId="0" borderId="1" xfId="0" applyFont="1" applyBorder="1" applyAlignment="1">
      <alignment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3" fillId="0" borderId="1" xfId="0" applyFont="1" applyBorder="1" applyAlignment="1">
      <alignment horizontal="justify" vertical="top" wrapText="1"/>
    </xf>
    <xf numFmtId="0" fontId="4" fillId="3" borderId="1" xfId="0" applyFont="1" applyFill="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4" fillId="0" borderId="2" xfId="0" applyFont="1" applyBorder="1" applyAlignment="1">
      <alignment vertical="top" wrapText="1"/>
    </xf>
    <xf numFmtId="3" fontId="4" fillId="0" borderId="2" xfId="0" applyNumberFormat="1" applyFont="1" applyBorder="1" applyAlignment="1">
      <alignment horizontal="center" vertical="center" wrapText="1"/>
    </xf>
    <xf numFmtId="0" fontId="3" fillId="0" borderId="2" xfId="0" applyFont="1" applyBorder="1" applyAlignment="1">
      <alignment horizontal="justify" vertical="top" wrapText="1"/>
    </xf>
    <xf numFmtId="0" fontId="21" fillId="0" borderId="1" xfId="0" applyFont="1" applyBorder="1" applyAlignment="1">
      <alignment horizontal="center" vertical="center" textRotation="90" wrapText="1"/>
    </xf>
    <xf numFmtId="0" fontId="20"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21" fillId="2" borderId="1" xfId="0" applyFont="1" applyFill="1" applyBorder="1" applyAlignment="1">
      <alignment horizontal="center" vertical="center" textRotation="90" wrapText="1"/>
    </xf>
    <xf numFmtId="0" fontId="22" fillId="2" borderId="1" xfId="0" applyFont="1" applyFill="1" applyBorder="1" applyAlignment="1">
      <alignment horizontal="left" vertical="top" wrapText="1"/>
    </xf>
    <xf numFmtId="0" fontId="22" fillId="0" borderId="0" xfId="0" applyFont="1"/>
    <xf numFmtId="0" fontId="22" fillId="0" borderId="0" xfId="0" applyFont="1" applyAlignment="1">
      <alignment vertical="top" wrapText="1"/>
    </xf>
    <xf numFmtId="0" fontId="23" fillId="0" borderId="0" xfId="0" applyFont="1" applyAlignment="1">
      <alignment wrapText="1"/>
    </xf>
    <xf numFmtId="0" fontId="24" fillId="2" borderId="1" xfId="0" applyFont="1" applyFill="1" applyBorder="1" applyAlignment="1">
      <alignment horizontal="center" vertical="center" textRotation="90" wrapText="1"/>
    </xf>
    <xf numFmtId="0" fontId="25" fillId="2" borderId="1" xfId="0" applyFont="1" applyFill="1" applyBorder="1" applyAlignment="1">
      <alignment horizontal="center" vertical="center" textRotation="90" wrapText="1"/>
    </xf>
    <xf numFmtId="0" fontId="20" fillId="0" borderId="0" xfId="0" applyFont="1" applyBorder="1" applyAlignment="1">
      <alignment horizontal="left" vertical="top" wrapText="1"/>
    </xf>
    <xf numFmtId="0" fontId="22" fillId="0" borderId="0" xfId="0" applyFont="1" applyBorder="1" applyAlignment="1">
      <alignment vertical="top" wrapText="1"/>
    </xf>
    <xf numFmtId="0" fontId="22" fillId="0" borderId="1" xfId="0" applyFont="1" applyBorder="1" applyAlignment="1">
      <alignment vertical="top" wrapText="1"/>
    </xf>
    <xf numFmtId="0" fontId="22" fillId="0" borderId="0" xfId="0" applyFont="1" applyBorder="1"/>
    <xf numFmtId="17" fontId="22" fillId="0" borderId="0" xfId="0" applyNumberFormat="1" applyFont="1" applyBorder="1" applyAlignment="1">
      <alignment vertical="top" wrapText="1"/>
    </xf>
    <xf numFmtId="0" fontId="22" fillId="2" borderId="1" xfId="0" applyFont="1" applyFill="1" applyBorder="1" applyAlignment="1">
      <alignment horizontal="left" vertical="center" wrapText="1"/>
    </xf>
    <xf numFmtId="0" fontId="26" fillId="0" borderId="0" xfId="0" applyFont="1" applyBorder="1" applyAlignment="1">
      <alignment vertical="top" wrapText="1"/>
    </xf>
    <xf numFmtId="0" fontId="2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4" fillId="2" borderId="3" xfId="0" applyFont="1" applyFill="1" applyBorder="1" applyAlignment="1">
      <alignment horizontal="center" vertical="center" textRotation="90" wrapText="1"/>
    </xf>
    <xf numFmtId="0" fontId="20" fillId="2" borderId="0" xfId="0" applyFont="1" applyFill="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164" fontId="19" fillId="0" borderId="0" xfId="1" applyFont="1"/>
    <xf numFmtId="0" fontId="19" fillId="2" borderId="0" xfId="0" applyFont="1" applyFill="1"/>
    <xf numFmtId="166" fontId="2" fillId="0"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65"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17" fontId="2" fillId="4"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7"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0" xfId="0" applyFont="1"/>
    <xf numFmtId="0" fontId="3" fillId="2" borderId="1" xfId="0" applyFont="1" applyFill="1" applyBorder="1" applyAlignment="1">
      <alignment wrapText="1"/>
    </xf>
    <xf numFmtId="3" fontId="3" fillId="0" borderId="1" xfId="1" applyNumberFormat="1" applyFont="1" applyBorder="1" applyAlignment="1">
      <alignment horizontal="center" vertical="center" wrapText="1"/>
    </xf>
    <xf numFmtId="3" fontId="4"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3" fontId="4" fillId="0" borderId="1" xfId="1" applyNumberFormat="1" applyFont="1" applyBorder="1" applyAlignment="1">
      <alignment horizontal="center" vertical="center" wrapText="1"/>
    </xf>
    <xf numFmtId="3" fontId="19" fillId="0" borderId="0" xfId="0" applyNumberFormat="1" applyFont="1" applyAlignment="1">
      <alignment horizontal="center" vertical="center"/>
    </xf>
    <xf numFmtId="3" fontId="4" fillId="3" borderId="1" xfId="0" applyNumberFormat="1" applyFont="1" applyFill="1" applyBorder="1" applyAlignment="1">
      <alignment horizontal="center" vertical="center"/>
    </xf>
    <xf numFmtId="0" fontId="14"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2" borderId="1" xfId="0" applyFont="1" applyFill="1" applyBorder="1" applyAlignment="1">
      <alignment horizontal="center" vertical="center" wrapText="1"/>
    </xf>
    <xf numFmtId="168" fontId="22" fillId="2" borderId="1" xfId="1" applyNumberFormat="1" applyFont="1" applyFill="1" applyBorder="1" applyAlignment="1">
      <alignment horizontal="center" vertical="center" wrapText="1"/>
    </xf>
    <xf numFmtId="169" fontId="2" fillId="0" borderId="1" xfId="1" applyNumberFormat="1" applyFont="1" applyFill="1" applyBorder="1" applyAlignment="1">
      <alignment horizontal="center" vertical="center"/>
    </xf>
    <xf numFmtId="168" fontId="22" fillId="0" borderId="1" xfId="1" applyNumberFormat="1" applyFont="1" applyBorder="1" applyAlignment="1">
      <alignment horizontal="center" vertical="center"/>
    </xf>
    <xf numFmtId="168" fontId="20" fillId="2" borderId="1" xfId="1" applyNumberFormat="1" applyFont="1" applyFill="1" applyBorder="1" applyAlignment="1">
      <alignment horizontal="center" vertical="center"/>
    </xf>
    <xf numFmtId="168" fontId="2" fillId="0" borderId="1" xfId="1" applyNumberFormat="1" applyFont="1" applyFill="1" applyBorder="1" applyAlignment="1">
      <alignment horizontal="center" vertical="center"/>
    </xf>
    <xf numFmtId="169" fontId="2" fillId="2" borderId="1" xfId="1" applyNumberFormat="1" applyFont="1" applyFill="1" applyBorder="1" applyAlignment="1">
      <alignment horizontal="center" vertical="center"/>
    </xf>
    <xf numFmtId="169" fontId="2" fillId="0" borderId="1" xfId="1" applyNumberFormat="1" applyFont="1" applyBorder="1" applyAlignment="1">
      <alignment horizontal="center" vertical="center"/>
    </xf>
    <xf numFmtId="169" fontId="2" fillId="2" borderId="1" xfId="1" applyNumberFormat="1" applyFont="1" applyFill="1" applyBorder="1" applyAlignment="1">
      <alignment horizontal="center" vertical="center" wrapText="1"/>
    </xf>
    <xf numFmtId="169" fontId="2" fillId="0" borderId="2" xfId="1" applyNumberFormat="1" applyFont="1" applyBorder="1" applyAlignment="1">
      <alignment horizontal="center" vertical="center"/>
    </xf>
    <xf numFmtId="169" fontId="2" fillId="2" borderId="4" xfId="1" applyNumberFormat="1" applyFont="1" applyFill="1" applyBorder="1" applyAlignment="1">
      <alignment horizontal="center" vertical="center"/>
    </xf>
    <xf numFmtId="169" fontId="2" fillId="0" borderId="1" xfId="1" applyNumberFormat="1" applyFont="1" applyBorder="1" applyAlignment="1">
      <alignment horizontal="center" vertical="center" wrapText="1"/>
    </xf>
    <xf numFmtId="169" fontId="2" fillId="2" borderId="2" xfId="1" applyNumberFormat="1" applyFont="1" applyFill="1" applyBorder="1" applyAlignment="1">
      <alignment horizontal="center" vertical="center"/>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8" fillId="0" borderId="20" xfId="0" applyFont="1" applyBorder="1" applyAlignment="1">
      <alignment vertical="top" wrapText="1"/>
    </xf>
    <xf numFmtId="0" fontId="28" fillId="0" borderId="21" xfId="0" applyFont="1" applyBorder="1" applyAlignment="1">
      <alignment vertical="top" wrapText="1"/>
    </xf>
    <xf numFmtId="0" fontId="27" fillId="0" borderId="21" xfId="0" applyFont="1" applyBorder="1" applyAlignment="1">
      <alignment horizontal="center" vertical="center" wrapText="1"/>
    </xf>
    <xf numFmtId="3"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14" fillId="0" borderId="2" xfId="0" applyFont="1" applyBorder="1" applyAlignment="1">
      <alignment horizontal="center" vertical="center" wrapText="1"/>
    </xf>
    <xf numFmtId="164" fontId="2" fillId="0" borderId="0" xfId="1" applyFont="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left" vertical="center" wrapText="1"/>
    </xf>
    <xf numFmtId="0" fontId="22" fillId="0" borderId="0" xfId="0" applyFont="1" applyAlignment="1">
      <alignment horizontal="center" vertical="center"/>
    </xf>
    <xf numFmtId="0" fontId="22" fillId="0" borderId="0" xfId="0" applyFont="1" applyBorder="1" applyAlignment="1">
      <alignment horizontal="center" vertical="center" wrapText="1"/>
    </xf>
    <xf numFmtId="0" fontId="22" fillId="0" borderId="0" xfId="0" applyFont="1" applyBorder="1" applyAlignment="1">
      <alignment horizontal="center" vertical="center"/>
    </xf>
    <xf numFmtId="0" fontId="2" fillId="0"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0" borderId="1" xfId="0" applyFont="1" applyBorder="1" applyAlignment="1">
      <alignment horizontal="left" vertical="center" wrapText="1"/>
    </xf>
    <xf numFmtId="168" fontId="20" fillId="2" borderId="1" xfId="1" applyNumberFormat="1" applyFont="1" applyFill="1" applyBorder="1" applyAlignment="1">
      <alignment horizontal="center" vertical="center" wrapText="1"/>
    </xf>
    <xf numFmtId="168" fontId="2" fillId="2" borderId="1" xfId="1" applyNumberFormat="1" applyFont="1" applyFill="1" applyBorder="1" applyAlignment="1">
      <alignment horizontal="center" vertical="center" wrapText="1"/>
    </xf>
    <xf numFmtId="164" fontId="22" fillId="0" borderId="1" xfId="1" applyFont="1" applyBorder="1" applyAlignment="1">
      <alignment horizontal="center" vertical="center" wrapText="1"/>
    </xf>
    <xf numFmtId="0" fontId="22" fillId="0" borderId="0" xfId="0" applyFont="1" applyAlignment="1">
      <alignment horizontal="center" vertical="center" wrapText="1"/>
    </xf>
    <xf numFmtId="164" fontId="22" fillId="0" borderId="0" xfId="1" applyFont="1" applyBorder="1" applyAlignment="1">
      <alignment horizontal="center" vertical="center" wrapText="1"/>
    </xf>
    <xf numFmtId="0" fontId="22" fillId="0" borderId="0" xfId="0" applyFont="1" applyAlignment="1">
      <alignment horizontal="left" vertical="center" wrapText="1"/>
    </xf>
    <xf numFmtId="0" fontId="22" fillId="0" borderId="1" xfId="0" applyFont="1" applyBorder="1" applyAlignment="1">
      <alignment horizontal="left" vertical="center" wrapText="1"/>
    </xf>
    <xf numFmtId="0" fontId="22" fillId="0" borderId="0" xfId="0" applyFont="1" applyBorder="1" applyAlignment="1">
      <alignment horizontal="left" vertical="center" wrapText="1"/>
    </xf>
    <xf numFmtId="0" fontId="22" fillId="0" borderId="0" xfId="0" applyFont="1" applyBorder="1" applyAlignment="1">
      <alignment horizontal="left" vertical="center"/>
    </xf>
    <xf numFmtId="0" fontId="22" fillId="0" borderId="0" xfId="0" applyFont="1" applyAlignment="1">
      <alignment horizontal="left" vertical="center"/>
    </xf>
    <xf numFmtId="14" fontId="20" fillId="2" borderId="1" xfId="0" applyNumberFormat="1" applyFont="1" applyFill="1" applyBorder="1" applyAlignment="1">
      <alignment horizontal="center" vertical="center" wrapText="1"/>
    </xf>
    <xf numFmtId="0" fontId="26" fillId="0" borderId="0" xfId="0" applyFont="1" applyBorder="1" applyAlignment="1">
      <alignment horizontal="center" vertical="center" wrapText="1"/>
    </xf>
    <xf numFmtId="168" fontId="2" fillId="2" borderId="1" xfId="1" applyNumberFormat="1" applyFont="1" applyFill="1" applyBorder="1" applyAlignment="1">
      <alignment horizontal="center" vertical="center"/>
    </xf>
    <xf numFmtId="168" fontId="2" fillId="0" borderId="1" xfId="1" applyNumberFormat="1" applyFont="1" applyBorder="1" applyAlignment="1">
      <alignment horizontal="center" vertical="center"/>
    </xf>
    <xf numFmtId="167" fontId="2" fillId="2" borderId="1" xfId="1" applyNumberFormat="1" applyFont="1" applyFill="1" applyBorder="1" applyAlignment="1">
      <alignment horizontal="center" vertical="center"/>
    </xf>
    <xf numFmtId="167" fontId="2" fillId="0" borderId="1" xfId="1" applyNumberFormat="1" applyFont="1" applyFill="1" applyBorder="1" applyAlignment="1">
      <alignment horizontal="center" vertical="center"/>
    </xf>
    <xf numFmtId="167" fontId="2" fillId="0" borderId="1" xfId="1" applyNumberFormat="1" applyFont="1" applyBorder="1" applyAlignment="1">
      <alignment horizontal="center" vertical="center"/>
    </xf>
    <xf numFmtId="167" fontId="2" fillId="2" borderId="1" xfId="1" applyNumberFormat="1" applyFont="1" applyFill="1" applyBorder="1" applyAlignment="1">
      <alignment horizontal="center" vertical="center" wrapText="1"/>
    </xf>
    <xf numFmtId="167" fontId="2" fillId="0" borderId="2" xfId="1" applyNumberFormat="1" applyFont="1" applyBorder="1" applyAlignment="1">
      <alignment horizontal="center" vertical="center"/>
    </xf>
    <xf numFmtId="167" fontId="2" fillId="2" borderId="4" xfId="1" applyNumberFormat="1" applyFont="1" applyFill="1" applyBorder="1" applyAlignment="1">
      <alignment horizontal="center" vertical="center"/>
    </xf>
    <xf numFmtId="167" fontId="2" fillId="2" borderId="5" xfId="1" applyNumberFormat="1" applyFont="1" applyFill="1" applyBorder="1" applyAlignment="1">
      <alignment horizontal="center" vertical="center"/>
    </xf>
    <xf numFmtId="167" fontId="2" fillId="2" borderId="5" xfId="1" applyNumberFormat="1" applyFont="1" applyFill="1" applyBorder="1" applyAlignment="1">
      <alignment horizontal="center" vertical="center" wrapText="1"/>
    </xf>
    <xf numFmtId="167" fontId="2" fillId="2" borderId="2" xfId="1" applyNumberFormat="1" applyFont="1" applyFill="1" applyBorder="1" applyAlignment="1">
      <alignment horizontal="center" vertical="center"/>
    </xf>
    <xf numFmtId="0" fontId="27" fillId="0" borderId="0" xfId="0" applyFont="1" applyBorder="1" applyAlignment="1">
      <alignment vertical="center" wrapText="1"/>
    </xf>
    <xf numFmtId="3" fontId="26" fillId="0" borderId="1" xfId="0" applyNumberFormat="1" applyFont="1" applyBorder="1" applyAlignment="1">
      <alignment horizontal="center" vertical="center" wrapText="1"/>
    </xf>
    <xf numFmtId="165" fontId="2" fillId="2" borderId="2" xfId="0" applyNumberFormat="1" applyFont="1" applyFill="1" applyBorder="1" applyAlignment="1">
      <alignment horizontal="center" vertical="center" wrapText="1"/>
    </xf>
    <xf numFmtId="169" fontId="12" fillId="0" borderId="1" xfId="1" applyNumberFormat="1" applyFont="1" applyBorder="1" applyAlignment="1">
      <alignment horizontal="center" vertical="center"/>
    </xf>
    <xf numFmtId="49" fontId="2" fillId="0" borderId="1" xfId="0" applyNumberFormat="1" applyFont="1" applyFill="1" applyBorder="1" applyAlignment="1">
      <alignment horizontal="center" vertical="center" wrapText="1"/>
    </xf>
    <xf numFmtId="167" fontId="26" fillId="0" borderId="1" xfId="1" applyNumberFormat="1" applyFont="1" applyBorder="1" applyAlignment="1">
      <alignment horizontal="center" wrapText="1"/>
    </xf>
    <xf numFmtId="0" fontId="24" fillId="2" borderId="0" xfId="0" applyFont="1" applyFill="1" applyBorder="1" applyAlignment="1">
      <alignment horizontal="center" vertical="center" textRotation="90" wrapText="1"/>
    </xf>
    <xf numFmtId="0" fontId="26" fillId="0" borderId="0" xfId="0" applyFont="1" applyAlignment="1">
      <alignment vertical="top" wrapText="1"/>
    </xf>
    <xf numFmtId="0" fontId="26" fillId="0" borderId="0" xfId="0" applyFont="1" applyAlignment="1">
      <alignment horizontal="center" vertical="center"/>
    </xf>
    <xf numFmtId="0" fontId="26" fillId="0" borderId="0" xfId="0" applyFont="1" applyAlignment="1">
      <alignment horizontal="center" vertical="center" wrapText="1"/>
    </xf>
    <xf numFmtId="0" fontId="25" fillId="2" borderId="0" xfId="0" applyFont="1" applyFill="1" applyBorder="1" applyAlignment="1">
      <alignment horizontal="center" vertical="center" textRotation="90" wrapText="1"/>
    </xf>
    <xf numFmtId="165" fontId="2" fillId="2" borderId="0"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Border="1" applyAlignment="1">
      <alignment horizontal="center" vertical="center"/>
    </xf>
    <xf numFmtId="167" fontId="2" fillId="0" borderId="0" xfId="1" applyNumberFormat="1" applyFont="1" applyBorder="1" applyAlignment="1">
      <alignment horizontal="center" vertical="center"/>
    </xf>
    <xf numFmtId="169" fontId="2" fillId="0" borderId="0" xfId="1" applyNumberFormat="1" applyFont="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3" fontId="4" fillId="0" borderId="1" xfId="0" applyNumberFormat="1" applyFont="1" applyFill="1" applyBorder="1" applyAlignment="1">
      <alignment vertical="center" wrapText="1"/>
    </xf>
    <xf numFmtId="3" fontId="3" fillId="0" borderId="1" xfId="0" applyNumberFormat="1" applyFont="1" applyFill="1" applyBorder="1" applyAlignment="1">
      <alignment vertical="center" wrapText="1"/>
    </xf>
    <xf numFmtId="3" fontId="3" fillId="0" borderId="1" xfId="0" applyNumberFormat="1" applyFont="1" applyBorder="1" applyAlignment="1">
      <alignment vertical="center" wrapText="1"/>
    </xf>
    <xf numFmtId="3" fontId="4"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Fill="1" applyBorder="1" applyAlignment="1">
      <alignment horizontal="right"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19" fillId="0" borderId="0" xfId="0" applyFont="1" applyFill="1" applyBorder="1"/>
    <xf numFmtId="0" fontId="4" fillId="0" borderId="2" xfId="0" applyFont="1" applyBorder="1" applyAlignment="1">
      <alignment vertical="center" wrapText="1"/>
    </xf>
    <xf numFmtId="168" fontId="4" fillId="0" borderId="1" xfId="1" applyNumberFormat="1" applyFont="1" applyFill="1" applyBorder="1" applyAlignment="1">
      <alignment horizontal="center" vertical="center" wrapText="1"/>
    </xf>
    <xf numFmtId="167" fontId="4" fillId="0" borderId="1" xfId="1"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167" fontId="3" fillId="0" borderId="1" xfId="1"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30" fillId="0" borderId="0" xfId="0" applyFont="1" applyAlignment="1">
      <alignment horizontal="center" vertical="center"/>
    </xf>
    <xf numFmtId="0" fontId="21" fillId="2" borderId="1" xfId="0" applyFont="1" applyFill="1" applyBorder="1" applyAlignment="1">
      <alignment horizontal="center" vertical="center" wrapText="1"/>
    </xf>
    <xf numFmtId="0" fontId="21" fillId="0" borderId="0" xfId="0" applyFont="1"/>
    <xf numFmtId="167" fontId="22" fillId="2" borderId="1" xfId="1" applyNumberFormat="1" applyFont="1" applyFill="1" applyBorder="1" applyAlignment="1">
      <alignment horizontal="center" vertical="center"/>
    </xf>
    <xf numFmtId="0" fontId="21" fillId="0" borderId="1" xfId="0" applyFont="1" applyFill="1" applyBorder="1" applyAlignment="1">
      <alignment horizontal="center" vertical="center" wrapText="1"/>
    </xf>
    <xf numFmtId="0" fontId="20" fillId="2" borderId="0" xfId="0" applyFont="1" applyFill="1" applyBorder="1" applyAlignment="1">
      <alignment horizontal="center" vertical="center" wrapText="1"/>
    </xf>
    <xf numFmtId="169" fontId="2" fillId="2" borderId="4" xfId="1" applyNumberFormat="1" applyFont="1" applyFill="1" applyBorder="1" applyAlignment="1">
      <alignment horizontal="center" vertical="center" wrapText="1"/>
    </xf>
    <xf numFmtId="0" fontId="21" fillId="0" borderId="2" xfId="0" applyFont="1" applyBorder="1" applyAlignment="1">
      <alignment horizontal="center" vertical="center" textRotation="90" wrapText="1"/>
    </xf>
    <xf numFmtId="0" fontId="2" fillId="0" borderId="2" xfId="0" applyFont="1" applyBorder="1" applyAlignment="1">
      <alignment horizontal="center" vertical="center"/>
    </xf>
    <xf numFmtId="0" fontId="2" fillId="0" borderId="1" xfId="0" applyFont="1" applyFill="1" applyBorder="1" applyAlignment="1">
      <alignment horizontal="left" vertical="top" wrapText="1"/>
    </xf>
    <xf numFmtId="168" fontId="2" fillId="0" borderId="1" xfId="1"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68" fontId="22" fillId="0" borderId="1" xfId="1" applyNumberFormat="1" applyFont="1" applyFill="1" applyBorder="1" applyAlignment="1">
      <alignment horizontal="center" vertical="center"/>
    </xf>
    <xf numFmtId="0" fontId="22" fillId="0" borderId="1" xfId="0" applyFont="1" applyFill="1" applyBorder="1" applyAlignment="1">
      <alignment horizontal="left" vertical="center" wrapText="1"/>
    </xf>
    <xf numFmtId="169" fontId="22" fillId="2" borderId="1" xfId="1" applyNumberFormat="1" applyFont="1" applyFill="1" applyBorder="1" applyAlignment="1">
      <alignment horizontal="center" vertical="center"/>
    </xf>
    <xf numFmtId="0" fontId="22" fillId="5" borderId="0" xfId="0" applyFont="1" applyFill="1"/>
    <xf numFmtId="167" fontId="22" fillId="0" borderId="1" xfId="1" applyNumberFormat="1" applyFont="1" applyBorder="1" applyAlignment="1">
      <alignment horizontal="center" vertical="center"/>
    </xf>
    <xf numFmtId="169" fontId="22" fillId="0" borderId="1" xfId="1" applyNumberFormat="1" applyFont="1" applyBorder="1" applyAlignment="1">
      <alignment horizontal="center" vertical="center"/>
    </xf>
    <xf numFmtId="0" fontId="27" fillId="0" borderId="19" xfId="0" applyFont="1" applyBorder="1" applyAlignment="1">
      <alignment horizontal="center" vertical="center" wrapText="1"/>
    </xf>
    <xf numFmtId="0" fontId="27" fillId="0" borderId="21" xfId="0" applyFont="1" applyBorder="1" applyAlignment="1">
      <alignment horizontal="center" vertical="center" wrapText="1"/>
    </xf>
    <xf numFmtId="0" fontId="22" fillId="2" borderId="0" xfId="0" applyFont="1" applyFill="1"/>
    <xf numFmtId="167" fontId="22" fillId="0" borderId="1" xfId="1" applyNumberFormat="1" applyFont="1" applyBorder="1" applyAlignment="1">
      <alignment horizontal="center" vertical="center" wrapText="1"/>
    </xf>
    <xf numFmtId="169" fontId="22" fillId="0" borderId="1" xfId="1" applyNumberFormat="1" applyFont="1" applyBorder="1" applyAlignment="1">
      <alignment horizontal="center" vertical="center" wrapText="1"/>
    </xf>
    <xf numFmtId="0" fontId="40" fillId="4" borderId="37" xfId="0" applyFont="1" applyFill="1" applyBorder="1" applyAlignment="1">
      <alignment horizontal="center" vertical="center" textRotation="90" wrapText="1"/>
    </xf>
    <xf numFmtId="0" fontId="28" fillId="4" borderId="38" xfId="0" applyFont="1" applyFill="1" applyBorder="1" applyAlignment="1">
      <alignment horizontal="center" vertical="center" wrapText="1"/>
    </xf>
    <xf numFmtId="0" fontId="28" fillId="0" borderId="38" xfId="0" applyFont="1" applyBorder="1" applyAlignment="1">
      <alignment horizontal="center" vertical="center" wrapText="1"/>
    </xf>
    <xf numFmtId="0" fontId="28" fillId="0" borderId="38" xfId="0" applyFont="1" applyBorder="1" applyAlignment="1">
      <alignment horizontal="center" vertical="center"/>
    </xf>
    <xf numFmtId="0" fontId="41" fillId="4" borderId="38"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top" wrapText="1"/>
    </xf>
    <xf numFmtId="0" fontId="43" fillId="2" borderId="1" xfId="0" applyFont="1" applyFill="1" applyBorder="1" applyAlignment="1">
      <alignment horizontal="center" vertical="top" wrapText="1"/>
    </xf>
    <xf numFmtId="0" fontId="26" fillId="2" borderId="1" xfId="0" applyFont="1" applyFill="1" applyBorder="1" applyAlignment="1">
      <alignment horizontal="left" vertical="top" wrapText="1"/>
    </xf>
    <xf numFmtId="0" fontId="19" fillId="0" borderId="0" xfId="0" applyFont="1" applyAlignment="1">
      <alignment horizontal="left" vertical="top"/>
    </xf>
    <xf numFmtId="0" fontId="44" fillId="2" borderId="1" xfId="0" applyFont="1" applyFill="1" applyBorder="1" applyAlignment="1">
      <alignment horizontal="center" vertical="top" wrapText="1"/>
    </xf>
    <xf numFmtId="0" fontId="2" fillId="2" borderId="1" xfId="0" quotePrefix="1" applyFont="1" applyFill="1" applyBorder="1" applyAlignment="1">
      <alignment horizontal="center" vertical="center" wrapText="1"/>
    </xf>
    <xf numFmtId="167" fontId="22" fillId="2" borderId="1" xfId="2" applyNumberFormat="1" applyFont="1" applyFill="1" applyBorder="1" applyAlignment="1">
      <alignment horizontal="left" vertical="top"/>
    </xf>
    <xf numFmtId="169" fontId="22" fillId="2" borderId="1" xfId="2" applyNumberFormat="1" applyFont="1" applyFill="1" applyBorder="1" applyAlignment="1">
      <alignment horizontal="left" vertical="top"/>
    </xf>
    <xf numFmtId="0" fontId="22" fillId="2" borderId="2" xfId="0" applyFont="1" applyFill="1" applyBorder="1" applyAlignment="1">
      <alignment horizontal="left" vertical="top" wrapText="1"/>
    </xf>
    <xf numFmtId="165" fontId="22" fillId="2" borderId="1" xfId="0" applyNumberFormat="1" applyFont="1" applyFill="1" applyBorder="1" applyAlignment="1">
      <alignment horizontal="center" vertical="center" wrapText="1"/>
    </xf>
    <xf numFmtId="170" fontId="2" fillId="0" borderId="1" xfId="0" applyNumberFormat="1" applyFont="1" applyFill="1" applyBorder="1" applyAlignment="1">
      <alignment horizontal="center" vertical="center" wrapText="1"/>
    </xf>
    <xf numFmtId="171" fontId="2" fillId="0" borderId="1" xfId="0" applyNumberFormat="1" applyFont="1" applyBorder="1" applyAlignment="1">
      <alignment horizontal="center" vertical="center" wrapText="1"/>
    </xf>
    <xf numFmtId="165" fontId="20" fillId="2" borderId="1" xfId="0" applyNumberFormat="1" applyFont="1" applyFill="1" applyBorder="1" applyAlignment="1">
      <alignment horizontal="center" vertical="center" wrapText="1"/>
    </xf>
    <xf numFmtId="165" fontId="2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7" fontId="22" fillId="2" borderId="1" xfId="2" applyNumberFormat="1" applyFont="1" applyFill="1" applyBorder="1" applyAlignment="1">
      <alignment horizontal="center" vertical="top"/>
    </xf>
    <xf numFmtId="0" fontId="2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left" vertical="top" wrapText="1"/>
    </xf>
    <xf numFmtId="0" fontId="28" fillId="2" borderId="1" xfId="0" applyFont="1" applyFill="1" applyBorder="1" applyAlignment="1">
      <alignment horizontal="left" vertical="top" wrapText="1"/>
    </xf>
    <xf numFmtId="0" fontId="45"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5" fillId="0" borderId="1" xfId="0" applyFont="1" applyBorder="1" applyAlignment="1">
      <alignment horizontal="center" vertical="center"/>
    </xf>
    <xf numFmtId="165" fontId="22" fillId="2" borderId="1" xfId="0" applyNumberFormat="1" applyFont="1" applyFill="1" applyBorder="1" applyAlignment="1">
      <alignment horizontal="center" vertical="top" wrapText="1"/>
    </xf>
    <xf numFmtId="0" fontId="41" fillId="0" borderId="1" xfId="0" applyFont="1" applyBorder="1" applyAlignment="1">
      <alignment horizontal="left" vertical="center" wrapText="1"/>
    </xf>
    <xf numFmtId="0" fontId="45" fillId="0" borderId="1" xfId="0" applyFont="1" applyFill="1" applyBorder="1" applyAlignment="1">
      <alignment horizontal="left" vertical="center" wrapText="1"/>
    </xf>
    <xf numFmtId="0" fontId="45" fillId="2" borderId="1" xfId="0" applyFont="1" applyFill="1" applyBorder="1" applyAlignment="1">
      <alignment horizontal="left" vertical="center" wrapText="1"/>
    </xf>
    <xf numFmtId="0" fontId="46" fillId="2" borderId="1" xfId="0" applyFont="1" applyFill="1" applyBorder="1" applyAlignment="1">
      <alignment horizontal="left" vertical="center" wrapText="1"/>
    </xf>
    <xf numFmtId="3" fontId="19" fillId="0" borderId="0" xfId="0" applyNumberFormat="1" applyFont="1" applyFill="1" applyAlignment="1">
      <alignment horizontal="center" vertical="center"/>
    </xf>
    <xf numFmtId="0" fontId="31" fillId="2" borderId="0" xfId="0" applyFont="1" applyFill="1" applyAlignment="1">
      <alignment horizontal="left" vertical="center" indent="5"/>
    </xf>
    <xf numFmtId="0" fontId="0" fillId="2" borderId="0" xfId="0" applyFill="1"/>
    <xf numFmtId="0" fontId="32" fillId="2" borderId="0" xfId="0" applyFont="1" applyFill="1" applyAlignment="1">
      <alignment horizontal="left" vertical="center" indent="5"/>
    </xf>
    <xf numFmtId="0" fontId="0" fillId="2" borderId="0" xfId="0" applyFill="1" applyAlignment="1">
      <alignment vertical="top"/>
    </xf>
    <xf numFmtId="0" fontId="31" fillId="2" borderId="0" xfId="0" applyFont="1" applyFill="1" applyAlignment="1">
      <alignment vertical="top"/>
    </xf>
    <xf numFmtId="0" fontId="45"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left" vertical="top" wrapText="1"/>
    </xf>
    <xf numFmtId="0" fontId="19" fillId="0" borderId="0" xfId="0" applyFont="1" applyAlignment="1">
      <alignment horizontal="right" vertical="top"/>
    </xf>
    <xf numFmtId="0" fontId="30" fillId="0" borderId="0" xfId="0" applyFont="1" applyAlignment="1">
      <alignment horizontal="center" vertical="center" wrapText="1"/>
    </xf>
    <xf numFmtId="0" fontId="30" fillId="2" borderId="0" xfId="0" applyFont="1" applyFill="1" applyAlignment="1">
      <alignment horizontal="center" vertical="center" wrapText="1"/>
    </xf>
    <xf numFmtId="0" fontId="31" fillId="2" borderId="0" xfId="0" applyFont="1" applyFill="1" applyAlignment="1">
      <alignment horizontal="center" vertical="center"/>
    </xf>
    <xf numFmtId="0" fontId="16" fillId="2" borderId="0" xfId="0" applyFont="1" applyFill="1" applyAlignment="1">
      <alignment horizontal="left" vertical="top"/>
    </xf>
    <xf numFmtId="0" fontId="31" fillId="2" borderId="0" xfId="0" applyFont="1" applyFill="1" applyAlignment="1">
      <alignment horizontal="left" vertical="top" wrapText="1"/>
    </xf>
    <xf numFmtId="0" fontId="34" fillId="2" borderId="0" xfId="0" applyFont="1" applyFill="1" applyAlignment="1">
      <alignment horizontal="center" vertical="center" wrapText="1"/>
    </xf>
    <xf numFmtId="0" fontId="33" fillId="9" borderId="3" xfId="0" applyFont="1" applyFill="1" applyBorder="1" applyAlignment="1">
      <alignment horizontal="center" vertical="top" wrapText="1"/>
    </xf>
    <xf numFmtId="0" fontId="33" fillId="9" borderId="6" xfId="0" applyFont="1" applyFill="1" applyBorder="1" applyAlignment="1">
      <alignment horizontal="center" vertical="top" wrapText="1"/>
    </xf>
    <xf numFmtId="0" fontId="33" fillId="9" borderId="5" xfId="0" applyFont="1" applyFill="1" applyBorder="1" applyAlignment="1">
      <alignment horizontal="center" vertical="top"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8" fillId="0" borderId="2" xfId="0" applyFont="1" applyBorder="1" applyAlignment="1">
      <alignment horizontal="center" vertical="center" textRotation="90"/>
    </xf>
    <xf numFmtId="0" fontId="28" fillId="0" borderId="7" xfId="0" applyFont="1" applyBorder="1" applyAlignment="1">
      <alignment horizontal="center" vertical="center" textRotation="90"/>
    </xf>
    <xf numFmtId="0" fontId="28" fillId="0" borderId="4" xfId="0" applyFont="1" applyBorder="1" applyAlignment="1">
      <alignment horizontal="center" vertical="center" textRotation="90"/>
    </xf>
    <xf numFmtId="0" fontId="3" fillId="0" borderId="0" xfId="0" applyFont="1" applyBorder="1" applyAlignment="1">
      <alignment horizontal="right" vertical="top" wrapText="1"/>
    </xf>
    <xf numFmtId="0" fontId="36" fillId="0" borderId="0" xfId="0" applyFont="1" applyAlignment="1">
      <alignment horizontal="center" vertical="top"/>
    </xf>
    <xf numFmtId="0" fontId="2" fillId="9" borderId="0" xfId="0" applyFont="1" applyFill="1" applyBorder="1" applyAlignment="1">
      <alignment horizontal="right" vertical="top"/>
    </xf>
    <xf numFmtId="0" fontId="27" fillId="4" borderId="1" xfId="0" applyFont="1" applyFill="1" applyBorder="1" applyAlignment="1">
      <alignment horizontal="center" vertical="center" wrapText="1"/>
    </xf>
    <xf numFmtId="0" fontId="26" fillId="9" borderId="3" xfId="0" applyFont="1" applyFill="1" applyBorder="1" applyAlignment="1">
      <alignment horizontal="center" vertical="top" wrapText="1"/>
    </xf>
    <xf numFmtId="0" fontId="26" fillId="9" borderId="6" xfId="0" applyFont="1" applyFill="1" applyBorder="1" applyAlignment="1">
      <alignment horizontal="center" vertical="top" wrapText="1"/>
    </xf>
    <xf numFmtId="0" fontId="26" fillId="9" borderId="5" xfId="0" applyFont="1" applyFill="1" applyBorder="1" applyAlignment="1">
      <alignment horizontal="center" vertical="top" wrapText="1"/>
    </xf>
    <xf numFmtId="0" fontId="33" fillId="7" borderId="3" xfId="0" applyFont="1" applyFill="1" applyBorder="1" applyAlignment="1">
      <alignment horizontal="center" vertical="center" wrapText="1"/>
    </xf>
    <xf numFmtId="0" fontId="33" fillId="7" borderId="6" xfId="0" applyFont="1" applyFill="1" applyBorder="1" applyAlignment="1">
      <alignment horizontal="center" vertical="center" wrapText="1"/>
    </xf>
    <xf numFmtId="0" fontId="33" fillId="7" borderId="5" xfId="0" applyFont="1" applyFill="1" applyBorder="1" applyAlignment="1">
      <alignment horizontal="center" vertical="center" wrapText="1"/>
    </xf>
    <xf numFmtId="0" fontId="10" fillId="7" borderId="0" xfId="0" applyFont="1" applyFill="1" applyAlignment="1">
      <alignment horizontal="right" vertical="center"/>
    </xf>
    <xf numFmtId="0" fontId="22" fillId="7" borderId="0" xfId="0" applyFont="1" applyFill="1" applyAlignment="1">
      <alignment horizontal="right" vertical="center"/>
    </xf>
    <xf numFmtId="0" fontId="37" fillId="0" borderId="1" xfId="0" applyFont="1" applyBorder="1" applyAlignment="1">
      <alignment horizontal="center" vertical="center" textRotation="90" wrapText="1"/>
    </xf>
    <xf numFmtId="0" fontId="26" fillId="7" borderId="3" xfId="0" applyFont="1" applyFill="1" applyBorder="1" applyAlignment="1">
      <alignment horizontal="center" vertical="top" wrapText="1"/>
    </xf>
    <xf numFmtId="0" fontId="26" fillId="7" borderId="6" xfId="0" applyFont="1" applyFill="1" applyBorder="1" applyAlignment="1">
      <alignment horizontal="center" vertical="top" wrapText="1"/>
    </xf>
    <xf numFmtId="0" fontId="26" fillId="7" borderId="5" xfId="0" applyFont="1" applyFill="1" applyBorder="1" applyAlignment="1">
      <alignment horizontal="center" vertical="top" wrapText="1"/>
    </xf>
    <xf numFmtId="0" fontId="33" fillId="7" borderId="3" xfId="0" applyFont="1" applyFill="1" applyBorder="1" applyAlignment="1">
      <alignment horizontal="center" vertical="top" wrapText="1"/>
    </xf>
    <xf numFmtId="0" fontId="33" fillId="7" borderId="6" xfId="0" applyFont="1" applyFill="1" applyBorder="1" applyAlignment="1">
      <alignment horizontal="center" vertical="top" wrapText="1"/>
    </xf>
    <xf numFmtId="0" fontId="33" fillId="7" borderId="5" xfId="0" applyFont="1" applyFill="1" applyBorder="1" applyAlignment="1">
      <alignment horizontal="center" vertical="top" wrapText="1"/>
    </xf>
    <xf numFmtId="0" fontId="19" fillId="0" borderId="0" xfId="0" applyFont="1" applyAlignment="1">
      <alignment horizontal="right"/>
    </xf>
    <xf numFmtId="0" fontId="4" fillId="0" borderId="0" xfId="0" applyFont="1" applyAlignment="1">
      <alignment horizontal="center" vertical="top"/>
    </xf>
    <xf numFmtId="0" fontId="22" fillId="8" borderId="0" xfId="0" applyFont="1" applyFill="1" applyAlignment="1">
      <alignment horizontal="right"/>
    </xf>
    <xf numFmtId="0" fontId="22" fillId="0" borderId="2" xfId="0" applyFont="1" applyBorder="1" applyAlignment="1">
      <alignment horizontal="center" vertical="center" textRotation="90"/>
    </xf>
    <xf numFmtId="0" fontId="22" fillId="0" borderId="7" xfId="0" applyFont="1" applyBorder="1" applyAlignment="1">
      <alignment horizontal="center" vertical="center" textRotation="90"/>
    </xf>
    <xf numFmtId="0" fontId="22" fillId="0" borderId="4" xfId="0" applyFont="1" applyBorder="1" applyAlignment="1">
      <alignment horizontal="center" vertical="center" textRotation="90"/>
    </xf>
    <xf numFmtId="0" fontId="33" fillId="8" borderId="3" xfId="0" applyFont="1" applyFill="1" applyBorder="1" applyAlignment="1">
      <alignment horizontal="center" vertical="center" wrapText="1"/>
    </xf>
    <xf numFmtId="0" fontId="33" fillId="8" borderId="6" xfId="0" applyFont="1" applyFill="1" applyBorder="1" applyAlignment="1">
      <alignment horizontal="center" vertical="center" wrapText="1"/>
    </xf>
    <xf numFmtId="0" fontId="33" fillId="8" borderId="5"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 xfId="0" applyFont="1" applyBorder="1" applyAlignment="1">
      <alignment horizontal="center" vertical="center" wrapText="1"/>
    </xf>
    <xf numFmtId="0" fontId="14" fillId="4" borderId="18"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26" fillId="8" borderId="6"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19" fillId="0" borderId="0" xfId="0" applyFont="1" applyBorder="1" applyAlignment="1">
      <alignment horizontal="right"/>
    </xf>
    <xf numFmtId="0" fontId="38" fillId="0" borderId="0" xfId="0" applyFont="1" applyAlignment="1">
      <alignment horizontal="center"/>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4" fillId="6" borderId="22" xfId="0" applyFont="1" applyFill="1" applyBorder="1" applyAlignment="1">
      <alignment horizontal="right" vertical="top"/>
    </xf>
    <xf numFmtId="0" fontId="36" fillId="0" borderId="23" xfId="0" applyFont="1" applyBorder="1" applyAlignment="1">
      <alignment horizontal="justify" vertical="top" wrapText="1"/>
    </xf>
    <xf numFmtId="0" fontId="36" fillId="0" borderId="24" xfId="0" applyFont="1" applyBorder="1" applyAlignment="1">
      <alignment horizontal="justify" vertical="top" wrapText="1"/>
    </xf>
    <xf numFmtId="0" fontId="36" fillId="0" borderId="19" xfId="0" applyFont="1" applyBorder="1" applyAlignment="1">
      <alignment horizontal="justify" vertical="top" wrapText="1"/>
    </xf>
    <xf numFmtId="0" fontId="3" fillId="0" borderId="3" xfId="0" applyFont="1" applyBorder="1" applyAlignment="1">
      <alignment horizontal="left" wrapText="1"/>
    </xf>
    <xf numFmtId="0" fontId="3" fillId="0" borderId="6" xfId="0" applyFont="1" applyBorder="1" applyAlignment="1">
      <alignment horizontal="left" wrapText="1"/>
    </xf>
    <xf numFmtId="0" fontId="3" fillId="0" borderId="5" xfId="0" applyFont="1" applyBorder="1" applyAlignment="1">
      <alignment horizontal="left" wrapText="1"/>
    </xf>
    <xf numFmtId="0" fontId="6" fillId="0" borderId="1" xfId="0" applyFont="1" applyBorder="1" applyAlignment="1">
      <alignment horizontal="justify" vertical="top" wrapText="1"/>
    </xf>
    <xf numFmtId="0" fontId="3" fillId="0" borderId="0" xfId="0" applyFont="1" applyAlignment="1">
      <alignment horizontal="right"/>
    </xf>
    <xf numFmtId="0" fontId="4" fillId="0" borderId="0" xfId="0" applyFont="1" applyAlignment="1">
      <alignment horizontal="center"/>
    </xf>
    <xf numFmtId="0" fontId="3" fillId="6" borderId="0" xfId="0" applyFont="1" applyFill="1" applyAlignment="1">
      <alignment horizontal="right"/>
    </xf>
    <xf numFmtId="0" fontId="4" fillId="0" borderId="0" xfId="0" applyFont="1" applyAlignment="1">
      <alignment horizontal="left" vertical="top"/>
    </xf>
    <xf numFmtId="3"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3" fontId="3" fillId="0" borderId="2" xfId="1" applyNumberFormat="1" applyFont="1" applyFill="1" applyBorder="1" applyAlignment="1">
      <alignment horizontal="center" vertical="center" wrapText="1"/>
    </xf>
    <xf numFmtId="3" fontId="3" fillId="0" borderId="4" xfId="1"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4" fillId="3" borderId="1" xfId="0" applyFont="1" applyFill="1" applyBorder="1" applyAlignment="1">
      <alignment horizontal="right" vertical="center"/>
    </xf>
    <xf numFmtId="3" fontId="14"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4" fillId="0" borderId="1" xfId="0" applyFont="1" applyBorder="1" applyAlignment="1">
      <alignment horizontal="justify" vertical="top" wrapText="1"/>
    </xf>
    <xf numFmtId="0" fontId="3" fillId="0" borderId="1" xfId="0" applyFont="1" applyBorder="1"/>
    <xf numFmtId="0" fontId="6" fillId="0" borderId="1" xfId="0" applyFont="1" applyBorder="1" applyAlignment="1">
      <alignment vertical="top" wrapText="1"/>
    </xf>
    <xf numFmtId="0" fontId="31" fillId="0" borderId="0" xfId="0" applyFont="1" applyAlignment="1">
      <alignment horizontal="center" wrapText="1"/>
    </xf>
    <xf numFmtId="0" fontId="6" fillId="0" borderId="3" xfId="0" applyFont="1" applyBorder="1" applyAlignment="1">
      <alignment horizontal="justify" vertical="top" wrapText="1"/>
    </xf>
    <xf numFmtId="0" fontId="6" fillId="0" borderId="6" xfId="0" applyFont="1" applyBorder="1" applyAlignment="1">
      <alignment horizontal="justify" vertical="top" wrapText="1"/>
    </xf>
    <xf numFmtId="0" fontId="6" fillId="0" borderId="5" xfId="0" applyFont="1" applyBorder="1" applyAlignment="1">
      <alignment horizontal="justify" vertical="top" wrapText="1"/>
    </xf>
    <xf numFmtId="0" fontId="19" fillId="6" borderId="22" xfId="0" applyFont="1" applyFill="1" applyBorder="1" applyAlignment="1">
      <alignment horizontal="right"/>
    </xf>
    <xf numFmtId="169" fontId="39" fillId="0" borderId="32" xfId="1" applyNumberFormat="1" applyFont="1" applyBorder="1" applyAlignment="1">
      <alignment horizontal="center" vertical="center" wrapText="1"/>
    </xf>
    <xf numFmtId="169" fontId="39" fillId="0" borderId="26" xfId="1" applyNumberFormat="1" applyFont="1" applyBorder="1" applyAlignment="1">
      <alignment horizontal="center" vertical="center" wrapText="1"/>
    </xf>
    <xf numFmtId="169" fontId="39" fillId="0" borderId="33" xfId="1" applyNumberFormat="1" applyFont="1" applyBorder="1" applyAlignment="1">
      <alignment horizontal="center" vertical="center" wrapText="1"/>
    </xf>
    <xf numFmtId="0" fontId="39" fillId="0" borderId="32"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33" xfId="0" applyFont="1" applyBorder="1" applyAlignment="1">
      <alignment horizontal="center" vertical="center" wrapText="1"/>
    </xf>
    <xf numFmtId="0" fontId="38" fillId="0" borderId="0" xfId="0" applyFont="1" applyAlignment="1">
      <alignment horizontal="left" vertical="top"/>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1" xfId="0" applyFont="1" applyBorder="1" applyAlignment="1">
      <alignment horizontal="center" vertical="center" wrapText="1"/>
    </xf>
    <xf numFmtId="0" fontId="1" fillId="6" borderId="0" xfId="0" applyFont="1" applyFill="1" applyAlignment="1">
      <alignment horizontal="right"/>
    </xf>
    <xf numFmtId="0" fontId="19" fillId="6" borderId="0" xfId="0" applyFont="1" applyFill="1" applyAlignment="1">
      <alignment horizontal="right"/>
    </xf>
    <xf numFmtId="0" fontId="39" fillId="0" borderId="34"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36" xfId="0" applyFont="1" applyBorder="1" applyAlignment="1">
      <alignment horizontal="center" vertical="center" wrapText="1"/>
    </xf>
    <xf numFmtId="9" fontId="19" fillId="0" borderId="32" xfId="0" applyNumberFormat="1" applyFont="1" applyBorder="1" applyAlignment="1">
      <alignment horizontal="center" vertical="center" wrapText="1"/>
    </xf>
    <xf numFmtId="0" fontId="19" fillId="0" borderId="26" xfId="0" applyFont="1" applyBorder="1" applyAlignment="1">
      <alignment horizontal="center" vertical="center" wrapText="1"/>
    </xf>
    <xf numFmtId="0" fontId="19" fillId="0" borderId="33"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33" xfId="0" applyFont="1" applyBorder="1" applyAlignment="1">
      <alignment horizontal="center" vertical="center" wrapText="1"/>
    </xf>
    <xf numFmtId="0" fontId="19" fillId="0" borderId="3" xfId="0" applyFont="1" applyBorder="1" applyAlignment="1">
      <alignment horizontal="left" vertical="top" wrapText="1"/>
    </xf>
    <xf numFmtId="0" fontId="19" fillId="0" borderId="6" xfId="0" applyFont="1" applyBorder="1" applyAlignment="1">
      <alignment horizontal="left" vertical="top" wrapText="1"/>
    </xf>
    <xf numFmtId="0" fontId="19" fillId="0" borderId="5" xfId="0" applyFont="1" applyBorder="1" applyAlignment="1">
      <alignment horizontal="left" vertical="top" wrapText="1"/>
    </xf>
    <xf numFmtId="0" fontId="1" fillId="0" borderId="8" xfId="0" applyFont="1" applyBorder="1" applyAlignment="1">
      <alignment horizontal="left" vertical="top" wrapText="1"/>
    </xf>
    <xf numFmtId="0" fontId="19" fillId="0" borderId="16" xfId="0" applyFont="1" applyBorder="1" applyAlignment="1">
      <alignment horizontal="left" vertical="top" wrapText="1"/>
    </xf>
    <xf numFmtId="0" fontId="19" fillId="0" borderId="9" xfId="0" applyFont="1" applyBorder="1" applyAlignment="1">
      <alignment horizontal="left" vertical="top" wrapText="1"/>
    </xf>
    <xf numFmtId="0" fontId="39" fillId="0" borderId="29" xfId="0" applyFont="1" applyBorder="1" applyAlignment="1">
      <alignment horizontal="justify" vertical="center" wrapText="1"/>
    </xf>
    <xf numFmtId="0" fontId="39" fillId="0" borderId="30" xfId="0" applyFont="1" applyBorder="1" applyAlignment="1">
      <alignment horizontal="justify" vertical="center" wrapText="1"/>
    </xf>
    <xf numFmtId="0" fontId="39" fillId="0" borderId="31" xfId="0" applyFont="1" applyBorder="1" applyAlignment="1">
      <alignment horizontal="justify" vertical="center" wrapText="1"/>
    </xf>
    <xf numFmtId="0" fontId="39" fillId="0" borderId="32" xfId="0" applyFont="1" applyBorder="1" applyAlignment="1">
      <alignment vertical="center" wrapText="1"/>
    </xf>
    <xf numFmtId="0" fontId="39" fillId="0" borderId="26" xfId="0" applyFont="1" applyBorder="1" applyAlignment="1">
      <alignment vertical="center" wrapText="1"/>
    </xf>
    <xf numFmtId="0" fontId="39" fillId="0" borderId="33" xfId="0" applyFont="1" applyBorder="1" applyAlignment="1">
      <alignment vertical="center" wrapText="1"/>
    </xf>
    <xf numFmtId="3" fontId="27" fillId="0" borderId="1" xfId="0" applyNumberFormat="1" applyFont="1" applyBorder="1" applyAlignment="1">
      <alignment horizontal="center" vertical="center" wrapText="1"/>
    </xf>
    <xf numFmtId="0" fontId="1" fillId="6" borderId="17" xfId="0" applyFont="1" applyFill="1" applyBorder="1" applyAlignment="1">
      <alignment horizontal="right"/>
    </xf>
    <xf numFmtId="0" fontId="5" fillId="0" borderId="3" xfId="0" applyFont="1" applyFill="1" applyBorder="1" applyAlignment="1">
      <alignment horizontal="left"/>
    </xf>
    <xf numFmtId="0" fontId="5" fillId="0" borderId="6" xfId="0" applyFont="1" applyFill="1" applyBorder="1" applyAlignment="1">
      <alignment horizontal="left"/>
    </xf>
    <xf numFmtId="0" fontId="5" fillId="0" borderId="5" xfId="0" applyFont="1" applyFill="1" applyBorder="1" applyAlignment="1">
      <alignment horizontal="left"/>
    </xf>
    <xf numFmtId="0" fontId="19" fillId="0" borderId="6" xfId="0" applyFont="1" applyBorder="1" applyAlignment="1">
      <alignment horizontal="left" vertical="center" wrapText="1"/>
    </xf>
    <xf numFmtId="0" fontId="1" fillId="0" borderId="39" xfId="0" applyFont="1" applyBorder="1" applyAlignment="1">
      <alignment horizontal="left" vertical="top" wrapText="1"/>
    </xf>
    <xf numFmtId="0" fontId="1" fillId="0" borderId="40" xfId="0" applyFont="1" applyBorder="1" applyAlignment="1">
      <alignment horizontal="left" vertical="top" wrapText="1"/>
    </xf>
    <xf numFmtId="0" fontId="1" fillId="0" borderId="41" xfId="0" applyFont="1" applyBorder="1" applyAlignment="1">
      <alignment horizontal="left" vertical="top" wrapText="1"/>
    </xf>
    <xf numFmtId="0" fontId="39" fillId="0" borderId="32" xfId="0" applyFont="1" applyFill="1" applyBorder="1" applyAlignment="1">
      <alignment horizontal="center" vertical="center" wrapText="1"/>
    </xf>
    <xf numFmtId="0" fontId="39" fillId="0" borderId="26" xfId="0" applyFont="1" applyFill="1" applyBorder="1" applyAlignment="1">
      <alignment horizontal="center" vertical="center" wrapText="1"/>
    </xf>
    <xf numFmtId="0" fontId="39" fillId="0" borderId="33" xfId="0" applyFont="1" applyFill="1" applyBorder="1" applyAlignment="1">
      <alignment horizontal="center" vertical="center" wrapText="1"/>
    </xf>
    <xf numFmtId="169" fontId="39" fillId="0" borderId="32" xfId="1" applyNumberFormat="1" applyFont="1" applyFill="1" applyBorder="1" applyAlignment="1">
      <alignment horizontal="center" vertical="center" wrapText="1"/>
    </xf>
    <xf numFmtId="169" fontId="39" fillId="0" borderId="26" xfId="1" applyNumberFormat="1" applyFont="1" applyFill="1" applyBorder="1" applyAlignment="1">
      <alignment horizontal="center" vertical="center" wrapText="1"/>
    </xf>
    <xf numFmtId="169" fontId="39" fillId="0" borderId="33" xfId="1" applyNumberFormat="1" applyFont="1" applyFill="1" applyBorder="1" applyAlignment="1">
      <alignment horizontal="center" vertical="center" wrapText="1"/>
    </xf>
    <xf numFmtId="9" fontId="22" fillId="0" borderId="32" xfId="0" applyNumberFormat="1"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37" fillId="0" borderId="32"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19" fillId="2" borderId="0" xfId="0" applyFont="1" applyFill="1" applyAlignment="1">
      <alignment horizontal="right" wrapText="1"/>
    </xf>
    <xf numFmtId="0" fontId="38" fillId="0" borderId="0" xfId="0" applyFont="1" applyAlignment="1">
      <alignment horizontal="center" wrapText="1"/>
    </xf>
    <xf numFmtId="0" fontId="1" fillId="6" borderId="0" xfId="0" applyFont="1" applyFill="1" applyAlignment="1">
      <alignment horizontal="right" wrapText="1"/>
    </xf>
    <xf numFmtId="0" fontId="19" fillId="6" borderId="0" xfId="0" applyFont="1" applyFill="1" applyAlignment="1">
      <alignment horizontal="right" wrapText="1"/>
    </xf>
    <xf numFmtId="0" fontId="38" fillId="0" borderId="0" xfId="0" applyFont="1" applyAlignment="1">
      <alignment horizontal="left" vertical="top" wrapText="1"/>
    </xf>
  </cellXfs>
  <cellStyles count="3">
    <cellStyle name="Komats" xfId="1" builtinId="3"/>
    <cellStyle name="Komats 2"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111125</xdr:rowOff>
    </xdr:from>
    <xdr:to>
      <xdr:col>13</xdr:col>
      <xdr:colOff>62801</xdr:colOff>
      <xdr:row>31</xdr:row>
      <xdr:rowOff>10467</xdr:rowOff>
    </xdr:to>
    <xdr:pic>
      <xdr:nvPicPr>
        <xdr:cNvPr id="4" name="Picture 3"/>
        <xdr:cNvPicPr/>
      </xdr:nvPicPr>
      <xdr:blipFill>
        <a:blip xmlns:r="http://schemas.openxmlformats.org/officeDocument/2006/relationships" r:embed="rId1" cstate="print"/>
        <a:srcRect l="27218" t="10215" r="15625" b="6810"/>
        <a:stretch>
          <a:fillRect/>
        </a:stretch>
      </xdr:blipFill>
      <xdr:spPr bwMode="auto">
        <a:xfrm>
          <a:off x="1" y="477471"/>
          <a:ext cx="7954943" cy="5551540"/>
        </a:xfrm>
        <a:prstGeom prst="rect">
          <a:avLst/>
        </a:prstGeom>
        <a:noFill/>
        <a:ln w="9525">
          <a:noFill/>
          <a:miter lim="800000"/>
          <a:headEnd/>
          <a:tailEnd/>
        </a:ln>
      </xdr:spPr>
    </xdr:pic>
    <xdr:clientData/>
  </xdr:twoCellAnchor>
  <xdr:twoCellAnchor editAs="oneCell">
    <xdr:from>
      <xdr:col>0</xdr:col>
      <xdr:colOff>2</xdr:colOff>
      <xdr:row>33</xdr:row>
      <xdr:rowOff>115139</xdr:rowOff>
    </xdr:from>
    <xdr:to>
      <xdr:col>11</xdr:col>
      <xdr:colOff>157006</xdr:colOff>
      <xdr:row>63</xdr:row>
      <xdr:rowOff>125604</xdr:rowOff>
    </xdr:to>
    <xdr:pic>
      <xdr:nvPicPr>
        <xdr:cNvPr id="5" name="Attēls 8"/>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772" t="7507" r="12384" b="13899"/>
        <a:stretch/>
      </xdr:blipFill>
      <xdr:spPr bwMode="auto">
        <a:xfrm>
          <a:off x="2" y="6510496"/>
          <a:ext cx="6834971" cy="5662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A4" sqref="A4:I5"/>
    </sheetView>
  </sheetViews>
  <sheetFormatPr defaultRowHeight="14.4" x14ac:dyDescent="0.3"/>
  <sheetData>
    <row r="1" spans="1:9" x14ac:dyDescent="0.3">
      <c r="A1" s="248" t="s">
        <v>1070</v>
      </c>
      <c r="B1" s="248"/>
      <c r="C1" s="248"/>
      <c r="D1" s="248"/>
      <c r="E1" s="248"/>
      <c r="F1" s="248"/>
      <c r="G1" s="248"/>
      <c r="H1" s="248"/>
      <c r="I1" s="248"/>
    </row>
    <row r="2" spans="1:9" ht="20.25" x14ac:dyDescent="0.25">
      <c r="A2" s="182"/>
    </row>
    <row r="3" spans="1:9" ht="57" customHeight="1" x14ac:dyDescent="0.3">
      <c r="A3" s="249" t="s">
        <v>786</v>
      </c>
      <c r="B3" s="249"/>
      <c r="C3" s="249"/>
      <c r="D3" s="249"/>
      <c r="E3" s="249"/>
      <c r="F3" s="249"/>
      <c r="G3" s="249"/>
      <c r="H3" s="249"/>
      <c r="I3" s="249"/>
    </row>
    <row r="4" spans="1:9" ht="50.25" customHeight="1" x14ac:dyDescent="0.3">
      <c r="A4" s="250" t="s">
        <v>796</v>
      </c>
      <c r="B4" s="250"/>
      <c r="C4" s="250"/>
      <c r="D4" s="250"/>
      <c r="E4" s="250"/>
      <c r="F4" s="250"/>
      <c r="G4" s="250"/>
      <c r="H4" s="250"/>
      <c r="I4" s="250"/>
    </row>
    <row r="5" spans="1:9" ht="20.25" hidden="1" customHeight="1" x14ac:dyDescent="0.25">
      <c r="A5" s="250"/>
      <c r="B5" s="250"/>
      <c r="C5" s="250"/>
      <c r="D5" s="250"/>
      <c r="E5" s="250"/>
      <c r="F5" s="250"/>
      <c r="G5" s="250"/>
      <c r="H5" s="250"/>
      <c r="I5" s="250"/>
    </row>
    <row r="6" spans="1:9" ht="15.75" customHeight="1" x14ac:dyDescent="0.25">
      <c r="A6" s="251" t="s">
        <v>787</v>
      </c>
      <c r="B6" s="251"/>
      <c r="C6" s="251"/>
      <c r="D6" s="251"/>
      <c r="E6" s="251"/>
      <c r="F6" s="251"/>
      <c r="G6" s="251"/>
      <c r="H6" s="251"/>
      <c r="I6" s="251"/>
    </row>
    <row r="7" spans="1:9" ht="15.75" customHeight="1" x14ac:dyDescent="0.3">
      <c r="A7" s="252" t="s">
        <v>797</v>
      </c>
      <c r="B7" s="252"/>
      <c r="C7" s="252"/>
      <c r="D7" s="252"/>
      <c r="E7" s="252"/>
      <c r="F7" s="252"/>
      <c r="G7" s="252"/>
      <c r="H7" s="252"/>
      <c r="I7" s="252"/>
    </row>
    <row r="8" spans="1:9" ht="15.75" customHeight="1" x14ac:dyDescent="0.25">
      <c r="A8" s="244"/>
      <c r="B8" s="243"/>
      <c r="C8" s="243"/>
      <c r="D8" s="243"/>
      <c r="E8" s="243"/>
      <c r="F8" s="243"/>
      <c r="G8" s="243"/>
    </row>
    <row r="9" spans="1:9" ht="15.75" customHeight="1" x14ac:dyDescent="0.3">
      <c r="A9" s="253" t="s">
        <v>791</v>
      </c>
      <c r="B9" s="253"/>
      <c r="C9" s="253"/>
      <c r="D9" s="253"/>
      <c r="E9" s="253"/>
      <c r="F9" s="253"/>
      <c r="G9" s="253"/>
      <c r="H9" s="253"/>
      <c r="I9" s="253"/>
    </row>
    <row r="10" spans="1:9" ht="15.75" customHeight="1" x14ac:dyDescent="0.25">
      <c r="A10" s="244"/>
      <c r="B10" s="243"/>
      <c r="C10" s="243"/>
      <c r="D10" s="243"/>
      <c r="E10" s="243"/>
      <c r="F10" s="243"/>
      <c r="G10" s="243"/>
    </row>
    <row r="11" spans="1:9" ht="15.75" customHeight="1" x14ac:dyDescent="0.3">
      <c r="A11" s="253" t="s">
        <v>790</v>
      </c>
      <c r="B11" s="253"/>
      <c r="C11" s="253"/>
      <c r="D11" s="253"/>
      <c r="E11" s="253"/>
      <c r="F11" s="253"/>
      <c r="G11" s="253"/>
      <c r="H11" s="253"/>
      <c r="I11" s="253"/>
    </row>
    <row r="12" spans="1:9" ht="15.75" customHeight="1" x14ac:dyDescent="0.25">
      <c r="A12" s="240"/>
      <c r="B12" s="241"/>
      <c r="C12" s="241"/>
      <c r="D12" s="241"/>
      <c r="E12" s="241"/>
      <c r="F12" s="241"/>
      <c r="G12" s="241"/>
    </row>
    <row r="13" spans="1:9" ht="15.75" customHeight="1" x14ac:dyDescent="0.25">
      <c r="A13" s="240"/>
      <c r="B13" s="241"/>
      <c r="C13" s="241"/>
      <c r="D13" s="241"/>
      <c r="E13" s="241"/>
      <c r="F13" s="241"/>
      <c r="G13" s="241"/>
    </row>
    <row r="14" spans="1:9" ht="15.75" customHeight="1" x14ac:dyDescent="0.3">
      <c r="A14" s="254" t="s">
        <v>788</v>
      </c>
      <c r="B14" s="254"/>
      <c r="C14" s="254"/>
      <c r="D14" s="254"/>
      <c r="E14" s="254"/>
      <c r="F14" s="254"/>
      <c r="G14" s="254"/>
      <c r="H14" s="254"/>
      <c r="I14" s="254"/>
    </row>
    <row r="15" spans="1:9" ht="15.75" customHeight="1" x14ac:dyDescent="0.25">
      <c r="A15" s="242"/>
      <c r="B15" s="241"/>
      <c r="C15" s="241"/>
      <c r="D15" s="241"/>
      <c r="E15" s="241"/>
      <c r="F15" s="241"/>
      <c r="G15" s="241"/>
    </row>
    <row r="16" spans="1:9" ht="77.25" customHeight="1" x14ac:dyDescent="0.3">
      <c r="A16" s="253" t="s">
        <v>789</v>
      </c>
      <c r="B16" s="253"/>
      <c r="C16" s="253"/>
      <c r="D16" s="253"/>
      <c r="E16" s="253"/>
      <c r="F16" s="253"/>
      <c r="G16" s="253"/>
      <c r="H16" s="253"/>
      <c r="I16" s="253"/>
    </row>
    <row r="17" spans="1:9" ht="15.75" customHeight="1" x14ac:dyDescent="0.25">
      <c r="A17" s="244"/>
      <c r="B17" s="243"/>
      <c r="C17" s="243"/>
      <c r="D17" s="243"/>
      <c r="E17" s="243"/>
      <c r="F17" s="243"/>
      <c r="G17" s="243"/>
    </row>
    <row r="18" spans="1:9" ht="37.5" customHeight="1" x14ac:dyDescent="0.3">
      <c r="A18" s="253" t="s">
        <v>795</v>
      </c>
      <c r="B18" s="253"/>
      <c r="C18" s="253"/>
      <c r="D18" s="253"/>
      <c r="E18" s="253"/>
      <c r="F18" s="253"/>
      <c r="G18" s="253"/>
      <c r="H18" s="253"/>
      <c r="I18" s="253"/>
    </row>
    <row r="19" spans="1:9" ht="15.75" customHeight="1" x14ac:dyDescent="0.25">
      <c r="A19" s="244"/>
      <c r="B19" s="243"/>
      <c r="C19" s="243"/>
      <c r="D19" s="243"/>
      <c r="E19" s="243"/>
      <c r="F19" s="243"/>
      <c r="G19" s="243"/>
    </row>
    <row r="20" spans="1:9" ht="5.25" customHeight="1" x14ac:dyDescent="0.25">
      <c r="A20" s="244"/>
      <c r="B20" s="243"/>
      <c r="C20" s="243"/>
      <c r="D20" s="243"/>
      <c r="E20" s="243"/>
      <c r="F20" s="243"/>
      <c r="G20" s="243"/>
    </row>
    <row r="21" spans="1:9" ht="36" customHeight="1" x14ac:dyDescent="0.3">
      <c r="A21" s="253" t="s">
        <v>794</v>
      </c>
      <c r="B21" s="253"/>
      <c r="C21" s="253"/>
      <c r="D21" s="253"/>
      <c r="E21" s="253"/>
      <c r="F21" s="253"/>
      <c r="G21" s="253"/>
      <c r="H21" s="253"/>
      <c r="I21" s="253"/>
    </row>
    <row r="22" spans="1:9" ht="15.75" customHeight="1" x14ac:dyDescent="0.25">
      <c r="A22" s="244"/>
      <c r="B22" s="243"/>
      <c r="C22" s="243"/>
      <c r="D22" s="243"/>
      <c r="E22" s="243"/>
      <c r="F22" s="243"/>
      <c r="G22" s="243"/>
    </row>
    <row r="23" spans="1:9" ht="35.25" customHeight="1" x14ac:dyDescent="0.3">
      <c r="A23" s="253" t="s">
        <v>793</v>
      </c>
      <c r="B23" s="253"/>
      <c r="C23" s="253"/>
      <c r="D23" s="253"/>
      <c r="E23" s="253"/>
      <c r="F23" s="253"/>
      <c r="G23" s="253"/>
      <c r="H23" s="253"/>
      <c r="I23" s="253"/>
    </row>
    <row r="24" spans="1:9" ht="15.75" customHeight="1" x14ac:dyDescent="0.3">
      <c r="A24" s="244"/>
      <c r="B24" s="243"/>
      <c r="C24" s="243"/>
      <c r="D24" s="243"/>
      <c r="E24" s="243"/>
      <c r="F24" s="243"/>
      <c r="G24" s="243"/>
    </row>
    <row r="25" spans="1:9" ht="15.75" customHeight="1" x14ac:dyDescent="0.3">
      <c r="A25" s="244"/>
      <c r="B25" s="243"/>
      <c r="C25" s="243"/>
      <c r="D25" s="243"/>
      <c r="E25" s="243"/>
      <c r="F25" s="243"/>
      <c r="G25" s="243"/>
    </row>
    <row r="26" spans="1:9" ht="32.25" customHeight="1" x14ac:dyDescent="0.3">
      <c r="A26" s="253" t="s">
        <v>792</v>
      </c>
      <c r="B26" s="253"/>
      <c r="C26" s="253"/>
      <c r="D26" s="253"/>
      <c r="E26" s="253"/>
      <c r="F26" s="253"/>
      <c r="G26" s="253"/>
      <c r="H26" s="253"/>
      <c r="I26" s="253"/>
    </row>
    <row r="27" spans="1:9" x14ac:dyDescent="0.3">
      <c r="A27" s="243"/>
      <c r="B27" s="243"/>
      <c r="C27" s="243"/>
      <c r="D27" s="243"/>
      <c r="E27" s="243"/>
      <c r="F27" s="243"/>
      <c r="G27" s="243"/>
    </row>
    <row r="28" spans="1:9" ht="51" customHeight="1" x14ac:dyDescent="0.3">
      <c r="A28" s="253" t="s">
        <v>998</v>
      </c>
      <c r="B28" s="253"/>
      <c r="C28" s="253"/>
      <c r="D28" s="253"/>
      <c r="E28" s="253"/>
      <c r="F28" s="253"/>
      <c r="G28" s="253"/>
      <c r="H28" s="253"/>
      <c r="I28" s="253"/>
    </row>
  </sheetData>
  <mergeCells count="14">
    <mergeCell ref="A21:I21"/>
    <mergeCell ref="A23:I23"/>
    <mergeCell ref="A26:I26"/>
    <mergeCell ref="A28:I28"/>
    <mergeCell ref="A9:I9"/>
    <mergeCell ref="A11:I11"/>
    <mergeCell ref="A14:I14"/>
    <mergeCell ref="A16:I16"/>
    <mergeCell ref="A18:I18"/>
    <mergeCell ref="A1:I1"/>
    <mergeCell ref="A3:I3"/>
    <mergeCell ref="A4:I5"/>
    <mergeCell ref="A6:I6"/>
    <mergeCell ref="A7:I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sqref="A1:M1"/>
    </sheetView>
  </sheetViews>
  <sheetFormatPr defaultColWidth="9.109375" defaultRowHeight="13.8" x14ac:dyDescent="0.25"/>
  <cols>
    <col min="1" max="1" width="6" style="1" customWidth="1"/>
    <col min="2" max="2" width="20.5546875" style="1" customWidth="1"/>
    <col min="3" max="3" width="9.88671875" style="1" customWidth="1"/>
    <col min="4" max="4" width="9.5546875" style="1" customWidth="1"/>
    <col min="5" max="5" width="15" style="85" customWidth="1"/>
    <col min="6" max="6" width="11.44140625" style="85" customWidth="1"/>
    <col min="7" max="7" width="12.109375" style="85" customWidth="1"/>
    <col min="8" max="8" width="8.5546875" style="1" customWidth="1"/>
    <col min="9" max="9" width="9.109375" style="1"/>
    <col min="10" max="10" width="24.33203125" style="1" customWidth="1"/>
    <col min="11" max="11" width="9.6640625" style="1" customWidth="1"/>
    <col min="12" max="12" width="9" style="1" customWidth="1"/>
    <col min="13" max="13" width="10.109375" style="1" customWidth="1"/>
    <col min="14" max="16384" width="9.109375" style="1"/>
  </cols>
  <sheetData>
    <row r="1" spans="1:13" x14ac:dyDescent="0.25">
      <c r="A1" s="283" t="s">
        <v>1072</v>
      </c>
      <c r="B1" s="283"/>
      <c r="C1" s="283"/>
      <c r="D1" s="283"/>
      <c r="E1" s="283"/>
      <c r="F1" s="283"/>
      <c r="G1" s="283"/>
      <c r="H1" s="283"/>
      <c r="I1" s="283"/>
      <c r="J1" s="283"/>
      <c r="K1" s="283"/>
      <c r="L1" s="283"/>
      <c r="M1" s="283"/>
    </row>
    <row r="2" spans="1:13" x14ac:dyDescent="0.25">
      <c r="A2" s="311" t="s">
        <v>987</v>
      </c>
      <c r="B2" s="311"/>
      <c r="C2" s="311"/>
      <c r="D2" s="311"/>
      <c r="E2" s="311"/>
      <c r="F2" s="311"/>
      <c r="G2" s="311"/>
      <c r="H2" s="311"/>
      <c r="I2" s="311"/>
      <c r="J2" s="311"/>
      <c r="K2" s="311"/>
      <c r="L2" s="311"/>
      <c r="M2" s="311"/>
    </row>
    <row r="3" spans="1:13" x14ac:dyDescent="0.25">
      <c r="A3" s="386" t="s">
        <v>722</v>
      </c>
      <c r="B3" s="386"/>
      <c r="C3" s="386"/>
      <c r="D3" s="386"/>
      <c r="E3" s="386"/>
      <c r="F3" s="386"/>
      <c r="G3" s="386"/>
      <c r="H3" s="386"/>
      <c r="I3" s="386"/>
      <c r="J3" s="386"/>
      <c r="K3" s="386"/>
      <c r="L3" s="386"/>
      <c r="M3" s="386"/>
    </row>
    <row r="4" spans="1:13" x14ac:dyDescent="0.25">
      <c r="A4" s="387" t="s">
        <v>738</v>
      </c>
      <c r="B4" s="388"/>
      <c r="C4" s="388"/>
      <c r="D4" s="388"/>
      <c r="E4" s="388"/>
      <c r="F4" s="388"/>
      <c r="G4" s="388"/>
      <c r="H4" s="388"/>
      <c r="I4" s="388"/>
      <c r="J4" s="388"/>
      <c r="K4" s="388"/>
      <c r="L4" s="388"/>
      <c r="M4" s="389"/>
    </row>
    <row r="5" spans="1:13" x14ac:dyDescent="0.25">
      <c r="A5" s="258" t="s">
        <v>70</v>
      </c>
      <c r="B5" s="258" t="s">
        <v>0</v>
      </c>
      <c r="C5" s="258" t="s">
        <v>71</v>
      </c>
      <c r="D5" s="258" t="s">
        <v>421</v>
      </c>
      <c r="E5" s="385" t="s">
        <v>422</v>
      </c>
      <c r="F5" s="258" t="s">
        <v>423</v>
      </c>
      <c r="G5" s="258"/>
      <c r="H5" s="258"/>
      <c r="I5" s="258"/>
      <c r="J5" s="258" t="s">
        <v>424</v>
      </c>
      <c r="K5" s="258" t="s">
        <v>78</v>
      </c>
      <c r="L5" s="258"/>
      <c r="M5" s="258" t="s">
        <v>425</v>
      </c>
    </row>
    <row r="6" spans="1:13" ht="55.5" customHeight="1" x14ac:dyDescent="0.25">
      <c r="A6" s="258"/>
      <c r="B6" s="258"/>
      <c r="C6" s="258"/>
      <c r="D6" s="258"/>
      <c r="E6" s="385"/>
      <c r="F6" s="108" t="s">
        <v>74</v>
      </c>
      <c r="G6" s="108" t="s">
        <v>426</v>
      </c>
      <c r="H6" s="109" t="s">
        <v>427</v>
      </c>
      <c r="I6" s="109" t="s">
        <v>428</v>
      </c>
      <c r="J6" s="258"/>
      <c r="K6" s="109" t="s">
        <v>429</v>
      </c>
      <c r="L6" s="109" t="s">
        <v>79</v>
      </c>
      <c r="M6" s="258"/>
    </row>
    <row r="7" spans="1:13" x14ac:dyDescent="0.25">
      <c r="A7" s="342" t="s">
        <v>590</v>
      </c>
      <c r="B7" s="343"/>
      <c r="C7" s="343"/>
      <c r="D7" s="343"/>
      <c r="E7" s="343"/>
      <c r="F7" s="343"/>
      <c r="G7" s="343"/>
      <c r="H7" s="343"/>
      <c r="I7" s="343"/>
      <c r="J7" s="343"/>
      <c r="K7" s="343"/>
      <c r="L7" s="343"/>
      <c r="M7" s="344"/>
    </row>
    <row r="8" spans="1:13" ht="82.8" x14ac:dyDescent="0.25">
      <c r="A8" s="25">
        <v>1</v>
      </c>
      <c r="B8" s="162" t="s">
        <v>587</v>
      </c>
      <c r="C8" s="181" t="s">
        <v>10</v>
      </c>
      <c r="D8" s="181" t="s">
        <v>733</v>
      </c>
      <c r="E8" s="82">
        <f>SUM(E9:E13)</f>
        <v>4240000</v>
      </c>
      <c r="F8" s="82">
        <f>SUM(F9:F13)</f>
        <v>1210122</v>
      </c>
      <c r="G8" s="82">
        <f>SUM(G9:G13)</f>
        <v>3029878</v>
      </c>
      <c r="H8" s="25"/>
      <c r="I8" s="25"/>
      <c r="J8" s="3" t="s">
        <v>591</v>
      </c>
      <c r="K8" s="25">
        <v>2016</v>
      </c>
      <c r="L8" s="25">
        <v>2019</v>
      </c>
      <c r="M8" s="19" t="s">
        <v>542</v>
      </c>
    </row>
    <row r="9" spans="1:13" ht="135.75" customHeight="1" x14ac:dyDescent="0.25">
      <c r="A9" s="25" t="s">
        <v>434</v>
      </c>
      <c r="B9" s="163" t="s">
        <v>588</v>
      </c>
      <c r="C9" s="160" t="s">
        <v>10</v>
      </c>
      <c r="D9" s="160" t="s">
        <v>733</v>
      </c>
      <c r="E9" s="83">
        <v>1500000</v>
      </c>
      <c r="F9" s="83">
        <f>E9-G9</f>
        <v>374122</v>
      </c>
      <c r="G9" s="83">
        <v>1125878</v>
      </c>
      <c r="H9" s="19"/>
      <c r="I9" s="25"/>
      <c r="J9" s="3" t="s">
        <v>592</v>
      </c>
      <c r="K9" s="19">
        <v>2016</v>
      </c>
      <c r="L9" s="19">
        <v>2019</v>
      </c>
      <c r="M9" s="19" t="s">
        <v>542</v>
      </c>
    </row>
    <row r="10" spans="1:13" ht="62.25" customHeight="1" x14ac:dyDescent="0.25">
      <c r="A10" s="25" t="s">
        <v>6</v>
      </c>
      <c r="B10" s="163" t="s">
        <v>593</v>
      </c>
      <c r="C10" s="160" t="s">
        <v>251</v>
      </c>
      <c r="D10" s="90"/>
      <c r="E10" s="83">
        <v>840000</v>
      </c>
      <c r="F10" s="83">
        <f>E10-G10</f>
        <v>126000</v>
      </c>
      <c r="G10" s="83">
        <f>E10*0.85</f>
        <v>714000</v>
      </c>
      <c r="H10" s="19"/>
      <c r="I10" s="25"/>
      <c r="J10" s="3" t="s">
        <v>594</v>
      </c>
      <c r="K10" s="19">
        <v>2016</v>
      </c>
      <c r="L10" s="19">
        <v>2017</v>
      </c>
      <c r="M10" s="19" t="s">
        <v>542</v>
      </c>
    </row>
    <row r="11" spans="1:13" ht="93.75" customHeight="1" x14ac:dyDescent="0.25">
      <c r="A11" s="25" t="s">
        <v>557</v>
      </c>
      <c r="B11" s="163" t="s">
        <v>595</v>
      </c>
      <c r="C11" s="160" t="s">
        <v>194</v>
      </c>
      <c r="D11" s="160" t="s">
        <v>733</v>
      </c>
      <c r="E11" s="83">
        <v>400000</v>
      </c>
      <c r="F11" s="83">
        <f>E11-G11</f>
        <v>60000</v>
      </c>
      <c r="G11" s="83">
        <f>E11*0.85</f>
        <v>340000</v>
      </c>
      <c r="H11" s="19"/>
      <c r="I11" s="25"/>
      <c r="J11" s="3" t="s">
        <v>596</v>
      </c>
      <c r="K11" s="19">
        <v>2016</v>
      </c>
      <c r="L11" s="19">
        <v>2018</v>
      </c>
      <c r="M11" s="19" t="s">
        <v>542</v>
      </c>
    </row>
    <row r="12" spans="1:13" ht="201.75" customHeight="1" x14ac:dyDescent="0.25">
      <c r="A12" s="25" t="s">
        <v>562</v>
      </c>
      <c r="B12" s="163" t="s">
        <v>589</v>
      </c>
      <c r="C12" s="160" t="s">
        <v>602</v>
      </c>
      <c r="D12" s="160" t="s">
        <v>733</v>
      </c>
      <c r="E12" s="83">
        <v>1200000</v>
      </c>
      <c r="F12" s="83">
        <f>E12-G12</f>
        <v>605000</v>
      </c>
      <c r="G12" s="83">
        <v>595000</v>
      </c>
      <c r="H12" s="19"/>
      <c r="I12" s="25"/>
      <c r="J12" s="3" t="s">
        <v>597</v>
      </c>
      <c r="K12" s="19">
        <v>2016</v>
      </c>
      <c r="L12" s="19">
        <v>2019</v>
      </c>
      <c r="M12" s="19" t="s">
        <v>542</v>
      </c>
    </row>
    <row r="13" spans="1:13" ht="55.2" x14ac:dyDescent="0.25">
      <c r="A13" s="25" t="s">
        <v>195</v>
      </c>
      <c r="B13" s="163" t="s">
        <v>598</v>
      </c>
      <c r="C13" s="160" t="s">
        <v>660</v>
      </c>
      <c r="D13" s="160" t="s">
        <v>734</v>
      </c>
      <c r="E13" s="83">
        <v>300000</v>
      </c>
      <c r="F13" s="83">
        <f>E13-G13</f>
        <v>45000</v>
      </c>
      <c r="G13" s="83">
        <f>E13*0.85</f>
        <v>255000</v>
      </c>
      <c r="H13" s="19"/>
      <c r="I13" s="25"/>
      <c r="J13" s="3" t="s">
        <v>599</v>
      </c>
      <c r="K13" s="19">
        <v>2016</v>
      </c>
      <c r="L13" s="19">
        <v>2017</v>
      </c>
      <c r="M13" s="40" t="s">
        <v>542</v>
      </c>
    </row>
    <row r="14" spans="1:13" x14ac:dyDescent="0.25">
      <c r="C14" s="65"/>
      <c r="D14" s="65"/>
      <c r="E14" s="239"/>
      <c r="F14" s="239"/>
      <c r="G14" s="239"/>
    </row>
    <row r="15" spans="1:13" x14ac:dyDescent="0.25">
      <c r="C15" s="65"/>
      <c r="D15" s="65"/>
    </row>
    <row r="16" spans="1:13" x14ac:dyDescent="0.25">
      <c r="C16" s="65"/>
      <c r="D16" s="65"/>
    </row>
    <row r="17" spans="3:4" x14ac:dyDescent="0.25">
      <c r="C17" s="65"/>
      <c r="D17" s="65"/>
    </row>
    <row r="18" spans="3:4" x14ac:dyDescent="0.25">
      <c r="C18" s="65"/>
      <c r="D18" s="65"/>
    </row>
    <row r="19" spans="3:4" x14ac:dyDescent="0.25">
      <c r="C19" s="65"/>
      <c r="D19" s="65"/>
    </row>
    <row r="20" spans="3:4" x14ac:dyDescent="0.25">
      <c r="C20" s="65"/>
      <c r="D20" s="65"/>
    </row>
  </sheetData>
  <mergeCells count="14">
    <mergeCell ref="A2:M2"/>
    <mergeCell ref="A3:M3"/>
    <mergeCell ref="F5:I5"/>
    <mergeCell ref="J5:J6"/>
    <mergeCell ref="A1:M1"/>
    <mergeCell ref="K5:L5"/>
    <mergeCell ref="M5:M6"/>
    <mergeCell ref="A4:M4"/>
    <mergeCell ref="A7:M7"/>
    <mergeCell ref="A5:A6"/>
    <mergeCell ref="B5:B6"/>
    <mergeCell ref="C5:C6"/>
    <mergeCell ref="D5:D6"/>
    <mergeCell ref="E5:E6"/>
  </mergeCells>
  <pageMargins left="0.59055118110236227" right="0.59055118110236227" top="0.78740157480314965" bottom="0.59055118110236227" header="0" footer="0"/>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opLeftCell="A7" workbookViewId="0">
      <selection activeCell="K12" sqref="K12:K16"/>
    </sheetView>
  </sheetViews>
  <sheetFormatPr defaultRowHeight="14.4" x14ac:dyDescent="0.3"/>
  <cols>
    <col min="1" max="1" width="4.88671875" customWidth="1"/>
    <col min="2" max="2" width="12.88671875" customWidth="1"/>
    <col min="10" max="10" width="13.5546875" customWidth="1"/>
  </cols>
  <sheetData>
    <row r="1" spans="1:13" x14ac:dyDescent="0.3">
      <c r="A1" s="406" t="s">
        <v>1070</v>
      </c>
      <c r="B1" s="406"/>
      <c r="C1" s="406"/>
      <c r="D1" s="406"/>
      <c r="E1" s="406"/>
      <c r="F1" s="406"/>
      <c r="G1" s="406"/>
      <c r="H1" s="406"/>
      <c r="I1" s="406"/>
      <c r="J1" s="406"/>
      <c r="K1" s="406"/>
      <c r="L1" s="406"/>
      <c r="M1" s="406"/>
    </row>
    <row r="2" spans="1:13" x14ac:dyDescent="0.3">
      <c r="A2" s="407" t="s">
        <v>987</v>
      </c>
      <c r="B2" s="407"/>
      <c r="C2" s="407"/>
      <c r="D2" s="407"/>
      <c r="E2" s="407"/>
      <c r="F2" s="407"/>
      <c r="G2" s="407"/>
      <c r="H2" s="407"/>
      <c r="I2" s="407"/>
      <c r="J2" s="407"/>
      <c r="K2" s="407"/>
      <c r="L2" s="407"/>
      <c r="M2" s="407"/>
    </row>
    <row r="3" spans="1:13" x14ac:dyDescent="0.3">
      <c r="A3" s="408" t="s">
        <v>999</v>
      </c>
      <c r="B3" s="409"/>
      <c r="C3" s="409"/>
      <c r="D3" s="409"/>
      <c r="E3" s="409"/>
      <c r="F3" s="409"/>
      <c r="G3" s="409"/>
      <c r="H3" s="409"/>
      <c r="I3" s="409"/>
      <c r="J3" s="409"/>
      <c r="K3" s="409"/>
      <c r="L3" s="409"/>
      <c r="M3" s="409"/>
    </row>
    <row r="4" spans="1:13" ht="15" thickBot="1" x14ac:dyDescent="0.35">
      <c r="A4" s="410" t="s">
        <v>1000</v>
      </c>
      <c r="B4" s="410"/>
      <c r="C4" s="410"/>
      <c r="D4" s="410"/>
      <c r="E4" s="410"/>
      <c r="F4" s="410"/>
      <c r="G4" s="410"/>
      <c r="H4" s="410"/>
      <c r="I4" s="410"/>
      <c r="J4" s="410"/>
      <c r="K4" s="410"/>
      <c r="L4" s="410"/>
      <c r="M4" s="410"/>
    </row>
    <row r="5" spans="1:13" x14ac:dyDescent="0.3">
      <c r="A5" s="353" t="s">
        <v>70</v>
      </c>
      <c r="B5" s="353" t="s">
        <v>0</v>
      </c>
      <c r="C5" s="200" t="s">
        <v>527</v>
      </c>
      <c r="D5" s="353" t="s">
        <v>421</v>
      </c>
      <c r="E5" s="200" t="s">
        <v>528</v>
      </c>
      <c r="F5" s="356" t="s">
        <v>423</v>
      </c>
      <c r="G5" s="357"/>
      <c r="H5" s="357"/>
      <c r="I5" s="358"/>
      <c r="J5" s="353" t="s">
        <v>424</v>
      </c>
      <c r="K5" s="356" t="s">
        <v>78</v>
      </c>
      <c r="L5" s="358"/>
      <c r="M5" s="353" t="s">
        <v>425</v>
      </c>
    </row>
    <row r="6" spans="1:13" ht="34.799999999999997" thickBot="1" x14ac:dyDescent="0.35">
      <c r="A6" s="354"/>
      <c r="B6" s="354"/>
      <c r="C6" s="104" t="s">
        <v>529</v>
      </c>
      <c r="D6" s="354"/>
      <c r="E6" s="104" t="s">
        <v>530</v>
      </c>
      <c r="F6" s="359"/>
      <c r="G6" s="360"/>
      <c r="H6" s="360"/>
      <c r="I6" s="361"/>
      <c r="J6" s="354"/>
      <c r="K6" s="359"/>
      <c r="L6" s="361"/>
      <c r="M6" s="354"/>
    </row>
    <row r="7" spans="1:13" ht="22.8" x14ac:dyDescent="0.3">
      <c r="A7" s="354"/>
      <c r="B7" s="354"/>
      <c r="C7" s="104" t="s">
        <v>531</v>
      </c>
      <c r="D7" s="354"/>
      <c r="E7" s="105"/>
      <c r="F7" s="353" t="s">
        <v>74</v>
      </c>
      <c r="G7" s="353" t="s">
        <v>426</v>
      </c>
      <c r="H7" s="353" t="s">
        <v>427</v>
      </c>
      <c r="I7" s="353" t="s">
        <v>428</v>
      </c>
      <c r="J7" s="354"/>
      <c r="K7" s="104" t="s">
        <v>532</v>
      </c>
      <c r="L7" s="104" t="s">
        <v>533</v>
      </c>
      <c r="M7" s="354"/>
    </row>
    <row r="8" spans="1:13" ht="15" thickBot="1" x14ac:dyDescent="0.35">
      <c r="A8" s="355"/>
      <c r="B8" s="355"/>
      <c r="C8" s="106"/>
      <c r="D8" s="355"/>
      <c r="E8" s="106"/>
      <c r="F8" s="355"/>
      <c r="G8" s="355"/>
      <c r="H8" s="355"/>
      <c r="I8" s="355"/>
      <c r="J8" s="355"/>
      <c r="K8" s="201" t="s">
        <v>534</v>
      </c>
      <c r="L8" s="201" t="s">
        <v>535</v>
      </c>
      <c r="M8" s="355"/>
    </row>
    <row r="9" spans="1:13" ht="33.75" customHeight="1" x14ac:dyDescent="0.3">
      <c r="A9" s="373" t="s">
        <v>1000</v>
      </c>
      <c r="B9" s="374"/>
      <c r="C9" s="374"/>
      <c r="D9" s="374"/>
      <c r="E9" s="374"/>
      <c r="F9" s="374"/>
      <c r="G9" s="374"/>
      <c r="H9" s="374"/>
      <c r="I9" s="374"/>
      <c r="J9" s="374"/>
      <c r="K9" s="374"/>
      <c r="L9" s="374"/>
      <c r="M9" s="375"/>
    </row>
    <row r="10" spans="1:13" ht="37.5" customHeight="1" x14ac:dyDescent="0.3">
      <c r="A10" s="390" t="s">
        <v>1001</v>
      </c>
      <c r="B10" s="390"/>
      <c r="C10" s="390"/>
      <c r="D10" s="390"/>
      <c r="E10" s="390"/>
      <c r="F10" s="390"/>
      <c r="G10" s="390"/>
      <c r="H10" s="390"/>
      <c r="I10" s="390"/>
      <c r="J10" s="390"/>
      <c r="K10" s="390"/>
      <c r="L10" s="390"/>
      <c r="M10" s="390"/>
    </row>
    <row r="11" spans="1:13" ht="110.25" customHeight="1" thickBot="1" x14ac:dyDescent="0.35">
      <c r="A11" s="391" t="s">
        <v>1002</v>
      </c>
      <c r="B11" s="392"/>
      <c r="C11" s="392"/>
      <c r="D11" s="392"/>
      <c r="E11" s="392"/>
      <c r="F11" s="392"/>
      <c r="G11" s="392"/>
      <c r="H11" s="392"/>
      <c r="I11" s="392"/>
      <c r="J11" s="392"/>
      <c r="K11" s="392"/>
      <c r="L11" s="392"/>
      <c r="M11" s="393"/>
    </row>
    <row r="12" spans="1:13" x14ac:dyDescent="0.3">
      <c r="A12" s="379" t="s">
        <v>430</v>
      </c>
      <c r="B12" s="382" t="s">
        <v>922</v>
      </c>
      <c r="C12" s="394" t="s">
        <v>1003</v>
      </c>
      <c r="D12" s="349"/>
      <c r="E12" s="397">
        <v>263996</v>
      </c>
      <c r="F12" s="394">
        <v>0</v>
      </c>
      <c r="G12" s="400" t="s">
        <v>1004</v>
      </c>
      <c r="H12" s="394"/>
      <c r="I12" s="403" t="s">
        <v>1005</v>
      </c>
      <c r="J12" s="403" t="s">
        <v>1006</v>
      </c>
      <c r="K12" s="349" t="s">
        <v>120</v>
      </c>
      <c r="L12" s="349" t="s">
        <v>1007</v>
      </c>
      <c r="M12" s="364" t="s">
        <v>542</v>
      </c>
    </row>
    <row r="13" spans="1:13" x14ac:dyDescent="0.3">
      <c r="A13" s="380"/>
      <c r="B13" s="383"/>
      <c r="C13" s="395"/>
      <c r="D13" s="350"/>
      <c r="E13" s="398"/>
      <c r="F13" s="395"/>
      <c r="G13" s="401"/>
      <c r="H13" s="395"/>
      <c r="I13" s="404"/>
      <c r="J13" s="404"/>
      <c r="K13" s="350"/>
      <c r="L13" s="350"/>
      <c r="M13" s="365"/>
    </row>
    <row r="14" spans="1:13" x14ac:dyDescent="0.3">
      <c r="A14" s="380"/>
      <c r="B14" s="383"/>
      <c r="C14" s="395"/>
      <c r="D14" s="350"/>
      <c r="E14" s="398"/>
      <c r="F14" s="395"/>
      <c r="G14" s="401"/>
      <c r="H14" s="395"/>
      <c r="I14" s="404"/>
      <c r="J14" s="404"/>
      <c r="K14" s="350"/>
      <c r="L14" s="350"/>
      <c r="M14" s="365"/>
    </row>
    <row r="15" spans="1:13" x14ac:dyDescent="0.3">
      <c r="A15" s="380"/>
      <c r="B15" s="383"/>
      <c r="C15" s="395"/>
      <c r="D15" s="350"/>
      <c r="E15" s="398"/>
      <c r="F15" s="395"/>
      <c r="G15" s="401"/>
      <c r="H15" s="395"/>
      <c r="I15" s="404"/>
      <c r="J15" s="404"/>
      <c r="K15" s="350"/>
      <c r="L15" s="350"/>
      <c r="M15" s="365"/>
    </row>
    <row r="16" spans="1:13" ht="240" customHeight="1" thickBot="1" x14ac:dyDescent="0.35">
      <c r="A16" s="381"/>
      <c r="B16" s="384"/>
      <c r="C16" s="396"/>
      <c r="D16" s="351"/>
      <c r="E16" s="399"/>
      <c r="F16" s="396"/>
      <c r="G16" s="402"/>
      <c r="H16" s="396"/>
      <c r="I16" s="405"/>
      <c r="J16" s="405"/>
      <c r="K16" s="351"/>
      <c r="L16" s="351"/>
      <c r="M16" s="366"/>
    </row>
  </sheetData>
  <mergeCells count="31">
    <mergeCell ref="A9:M9"/>
    <mergeCell ref="A1:M1"/>
    <mergeCell ref="A2:M2"/>
    <mergeCell ref="A3:M3"/>
    <mergeCell ref="A4:M4"/>
    <mergeCell ref="A5:A8"/>
    <mergeCell ref="B5:B8"/>
    <mergeCell ref="D5:D8"/>
    <mergeCell ref="F5:I6"/>
    <mergeCell ref="J5:J8"/>
    <mergeCell ref="K5:L6"/>
    <mergeCell ref="M5:M8"/>
    <mergeCell ref="F7:F8"/>
    <mergeCell ref="G7:G8"/>
    <mergeCell ref="H7:H8"/>
    <mergeCell ref="I7:I8"/>
    <mergeCell ref="A10:M10"/>
    <mergeCell ref="A11:M11"/>
    <mergeCell ref="A12:A16"/>
    <mergeCell ref="B12:B16"/>
    <mergeCell ref="C12:C16"/>
    <mergeCell ref="D12:D16"/>
    <mergeCell ref="E12:E16"/>
    <mergeCell ref="F12:F16"/>
    <mergeCell ref="G12:G16"/>
    <mergeCell ref="H12:H16"/>
    <mergeCell ref="I12:I16"/>
    <mergeCell ref="J12:J16"/>
    <mergeCell ref="K12:K16"/>
    <mergeCell ref="L12:L16"/>
    <mergeCell ref="M12:M1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zoomScale="89" zoomScaleNormal="89" workbookViewId="0">
      <pane xSplit="2" ySplit="10" topLeftCell="C53" activePane="bottomRight" state="frozen"/>
      <selection pane="topRight" activeCell="C1" sqref="C1"/>
      <selection pane="bottomLeft" activeCell="A11" sqref="A11"/>
      <selection pane="bottomRight" sqref="A1:M1"/>
    </sheetView>
  </sheetViews>
  <sheetFormatPr defaultColWidth="9.109375" defaultRowHeight="13.2" x14ac:dyDescent="0.25"/>
  <cols>
    <col min="1" max="1" width="5.88671875" style="43" customWidth="1"/>
    <col min="2" max="2" width="6.44140625" style="114" customWidth="1"/>
    <col min="3" max="3" width="16.6640625" style="114" customWidth="1"/>
    <col min="4" max="4" width="10.44140625" style="114" customWidth="1"/>
    <col min="5" max="5" width="10.44140625" style="43" customWidth="1"/>
    <col min="6" max="6" width="10.44140625" style="114" customWidth="1"/>
    <col min="7" max="7" width="10.5546875" style="114" customWidth="1"/>
    <col min="8" max="8" width="10.88671875" style="114" customWidth="1"/>
    <col min="9" max="9" width="8.88671875" style="114" customWidth="1"/>
    <col min="10" max="10" width="16.109375" style="129" customWidth="1"/>
    <col min="11" max="11" width="7.44140625" style="114" customWidth="1"/>
    <col min="12" max="12" width="6.33203125" style="114" customWidth="1"/>
    <col min="13" max="13" width="15.44140625" style="129" customWidth="1"/>
    <col min="14" max="16384" width="9.109375" style="43"/>
  </cols>
  <sheetData>
    <row r="1" spans="1:14" ht="15.75" customHeight="1" x14ac:dyDescent="0.25">
      <c r="A1" s="264" t="s">
        <v>1070</v>
      </c>
      <c r="B1" s="264"/>
      <c r="C1" s="264"/>
      <c r="D1" s="264"/>
      <c r="E1" s="264"/>
      <c r="F1" s="264"/>
      <c r="G1" s="264"/>
      <c r="H1" s="264"/>
      <c r="I1" s="264"/>
      <c r="J1" s="264"/>
      <c r="K1" s="264"/>
      <c r="L1" s="264"/>
      <c r="M1" s="264"/>
    </row>
    <row r="2" spans="1:14" ht="15.75" customHeight="1" x14ac:dyDescent="0.25">
      <c r="A2" s="265" t="s">
        <v>987</v>
      </c>
      <c r="B2" s="265"/>
      <c r="C2" s="265"/>
      <c r="D2" s="265"/>
      <c r="E2" s="265"/>
      <c r="F2" s="265"/>
      <c r="G2" s="265"/>
      <c r="H2" s="265"/>
      <c r="I2" s="265"/>
      <c r="J2" s="265"/>
      <c r="K2" s="265"/>
      <c r="L2" s="265"/>
      <c r="M2" s="265"/>
    </row>
    <row r="3" spans="1:14" ht="15.75" customHeight="1" x14ac:dyDescent="0.25">
      <c r="A3" s="266" t="s">
        <v>1009</v>
      </c>
      <c r="B3" s="266"/>
      <c r="C3" s="266"/>
      <c r="D3" s="266"/>
      <c r="E3" s="266"/>
      <c r="F3" s="266"/>
      <c r="G3" s="266"/>
      <c r="H3" s="266"/>
      <c r="I3" s="266"/>
      <c r="J3" s="266"/>
      <c r="K3" s="266"/>
      <c r="L3" s="266"/>
      <c r="M3" s="266"/>
    </row>
    <row r="4" spans="1:14" ht="15" customHeight="1" x14ac:dyDescent="0.2">
      <c r="I4" s="123"/>
      <c r="J4" s="125"/>
      <c r="K4" s="123"/>
      <c r="L4" s="123"/>
      <c r="M4" s="125"/>
    </row>
    <row r="5" spans="1:14" x14ac:dyDescent="0.25">
      <c r="A5" s="261" t="s">
        <v>327</v>
      </c>
      <c r="B5" s="258" t="s">
        <v>70</v>
      </c>
      <c r="C5" s="267" t="s">
        <v>0</v>
      </c>
      <c r="D5" s="258" t="s">
        <v>71</v>
      </c>
      <c r="E5" s="258" t="s">
        <v>72</v>
      </c>
      <c r="F5" s="258" t="s">
        <v>1</v>
      </c>
      <c r="G5" s="258" t="s">
        <v>73</v>
      </c>
      <c r="H5" s="258"/>
      <c r="I5" s="258"/>
      <c r="J5" s="258" t="s">
        <v>77</v>
      </c>
      <c r="K5" s="260" t="s">
        <v>78</v>
      </c>
      <c r="L5" s="260"/>
      <c r="M5" s="259" t="s">
        <v>80</v>
      </c>
    </row>
    <row r="6" spans="1:14" x14ac:dyDescent="0.25">
      <c r="A6" s="262"/>
      <c r="B6" s="258"/>
      <c r="C6" s="267"/>
      <c r="D6" s="258"/>
      <c r="E6" s="258"/>
      <c r="F6" s="258"/>
      <c r="G6" s="258"/>
      <c r="H6" s="258"/>
      <c r="I6" s="258"/>
      <c r="J6" s="258"/>
      <c r="K6" s="260"/>
      <c r="L6" s="260"/>
      <c r="M6" s="259"/>
    </row>
    <row r="7" spans="1:14" x14ac:dyDescent="0.25">
      <c r="A7" s="262"/>
      <c r="B7" s="258"/>
      <c r="C7" s="267"/>
      <c r="D7" s="258"/>
      <c r="E7" s="258"/>
      <c r="F7" s="258"/>
      <c r="G7" s="258" t="s">
        <v>74</v>
      </c>
      <c r="H7" s="258" t="s">
        <v>75</v>
      </c>
      <c r="I7" s="258" t="s">
        <v>76</v>
      </c>
      <c r="J7" s="258"/>
      <c r="K7" s="260" t="s">
        <v>746</v>
      </c>
      <c r="L7" s="260" t="s">
        <v>79</v>
      </c>
      <c r="M7" s="259"/>
    </row>
    <row r="8" spans="1:14" ht="13.5" customHeight="1" x14ac:dyDescent="0.25">
      <c r="A8" s="262"/>
      <c r="B8" s="258"/>
      <c r="C8" s="267"/>
      <c r="D8" s="258"/>
      <c r="E8" s="258"/>
      <c r="F8" s="258"/>
      <c r="G8" s="258"/>
      <c r="H8" s="258"/>
      <c r="I8" s="258"/>
      <c r="J8" s="258"/>
      <c r="K8" s="260"/>
      <c r="L8" s="260"/>
      <c r="M8" s="259"/>
    </row>
    <row r="9" spans="1:14" ht="58.5" customHeight="1" x14ac:dyDescent="0.25">
      <c r="A9" s="263"/>
      <c r="B9" s="258"/>
      <c r="C9" s="267"/>
      <c r="D9" s="258"/>
      <c r="E9" s="258"/>
      <c r="F9" s="258"/>
      <c r="G9" s="258"/>
      <c r="H9" s="258"/>
      <c r="I9" s="258"/>
      <c r="J9" s="258"/>
      <c r="K9" s="260"/>
      <c r="L9" s="260"/>
      <c r="M9" s="259"/>
    </row>
    <row r="10" spans="1:14" ht="15.75" customHeight="1" x14ac:dyDescent="0.25">
      <c r="A10" s="255" t="s">
        <v>309</v>
      </c>
      <c r="B10" s="256"/>
      <c r="C10" s="256"/>
      <c r="D10" s="256"/>
      <c r="E10" s="256"/>
      <c r="F10" s="256"/>
      <c r="G10" s="256"/>
      <c r="H10" s="256"/>
      <c r="I10" s="256"/>
      <c r="J10" s="256"/>
      <c r="K10" s="256"/>
      <c r="L10" s="256"/>
      <c r="M10" s="257"/>
    </row>
    <row r="11" spans="1:14" ht="105.6" x14ac:dyDescent="0.25">
      <c r="A11" s="35" t="s">
        <v>559</v>
      </c>
      <c r="B11" s="221">
        <v>1.0009999999999999</v>
      </c>
      <c r="C11" s="55" t="s">
        <v>2</v>
      </c>
      <c r="D11" s="37" t="s">
        <v>259</v>
      </c>
      <c r="E11" s="37"/>
      <c r="F11" s="93">
        <v>252770</v>
      </c>
      <c r="G11" s="93">
        <v>63193</v>
      </c>
      <c r="H11" s="93">
        <v>189577</v>
      </c>
      <c r="I11" s="93">
        <v>0</v>
      </c>
      <c r="J11" s="235" t="s">
        <v>3</v>
      </c>
      <c r="K11" s="37" t="s">
        <v>8</v>
      </c>
      <c r="L11" s="37" t="s">
        <v>4</v>
      </c>
      <c r="M11" s="37" t="s">
        <v>5</v>
      </c>
    </row>
    <row r="12" spans="1:14" ht="119.25" customHeight="1" x14ac:dyDescent="0.25">
      <c r="A12" s="35" t="s">
        <v>559</v>
      </c>
      <c r="B12" s="222">
        <v>1.002</v>
      </c>
      <c r="C12" s="55" t="s">
        <v>218</v>
      </c>
      <c r="D12" s="37" t="s">
        <v>264</v>
      </c>
      <c r="E12" s="37"/>
      <c r="F12" s="93">
        <v>19606</v>
      </c>
      <c r="G12" s="93">
        <v>0</v>
      </c>
      <c r="H12" s="93">
        <v>19606</v>
      </c>
      <c r="I12" s="93">
        <v>0</v>
      </c>
      <c r="J12" s="235" t="s">
        <v>219</v>
      </c>
      <c r="K12" s="37" t="s">
        <v>220</v>
      </c>
      <c r="L12" s="37" t="s">
        <v>221</v>
      </c>
      <c r="M12" s="37" t="s">
        <v>265</v>
      </c>
    </row>
    <row r="13" spans="1:14" s="45" customFormat="1" ht="61.8" x14ac:dyDescent="0.25">
      <c r="A13" s="35" t="s">
        <v>559</v>
      </c>
      <c r="B13" s="221">
        <v>1.0029999999999999</v>
      </c>
      <c r="C13" s="55" t="s">
        <v>287</v>
      </c>
      <c r="D13" s="37" t="s">
        <v>608</v>
      </c>
      <c r="E13" s="37"/>
      <c r="F13" s="93">
        <v>21189</v>
      </c>
      <c r="G13" s="93">
        <v>0</v>
      </c>
      <c r="H13" s="93">
        <v>21189</v>
      </c>
      <c r="I13" s="93">
        <v>0</v>
      </c>
      <c r="J13" s="235" t="s">
        <v>290</v>
      </c>
      <c r="K13" s="37" t="s">
        <v>288</v>
      </c>
      <c r="L13" s="37" t="s">
        <v>289</v>
      </c>
      <c r="M13" s="37"/>
    </row>
    <row r="14" spans="1:14" s="45" customFormat="1" ht="102" x14ac:dyDescent="0.25">
      <c r="A14" s="35" t="s">
        <v>559</v>
      </c>
      <c r="B14" s="222">
        <v>1.004</v>
      </c>
      <c r="C14" s="55" t="s">
        <v>931</v>
      </c>
      <c r="D14" s="37"/>
      <c r="E14" s="37"/>
      <c r="F14" s="93">
        <v>9500</v>
      </c>
      <c r="G14" s="93">
        <v>6000</v>
      </c>
      <c r="H14" s="93">
        <v>0</v>
      </c>
      <c r="I14" s="93">
        <v>3500</v>
      </c>
      <c r="J14" s="235" t="s">
        <v>932</v>
      </c>
      <c r="K14" s="37" t="s">
        <v>933</v>
      </c>
      <c r="L14" s="37" t="s">
        <v>934</v>
      </c>
      <c r="M14" s="37"/>
    </row>
    <row r="15" spans="1:14" s="45" customFormat="1" ht="66" x14ac:dyDescent="0.25">
      <c r="A15" s="46" t="s">
        <v>561</v>
      </c>
      <c r="B15" s="221">
        <v>1.0049999999999999</v>
      </c>
      <c r="C15" s="56" t="s">
        <v>913</v>
      </c>
      <c r="D15" s="56" t="s">
        <v>603</v>
      </c>
      <c r="E15" s="191"/>
      <c r="F15" s="192">
        <v>2163</v>
      </c>
      <c r="G15" s="192">
        <v>1088</v>
      </c>
      <c r="H15" s="192">
        <v>1075</v>
      </c>
      <c r="I15" s="192">
        <v>0</v>
      </c>
      <c r="J15" s="117" t="s">
        <v>914</v>
      </c>
      <c r="K15" s="56" t="s">
        <v>915</v>
      </c>
      <c r="L15" s="56" t="s">
        <v>916</v>
      </c>
      <c r="M15" s="117"/>
    </row>
    <row r="16" spans="1:14" ht="15" customHeight="1" x14ac:dyDescent="0.25">
      <c r="A16" s="255" t="s">
        <v>312</v>
      </c>
      <c r="B16" s="256"/>
      <c r="C16" s="256"/>
      <c r="D16" s="256"/>
      <c r="E16" s="256"/>
      <c r="F16" s="256"/>
      <c r="G16" s="256"/>
      <c r="H16" s="256"/>
      <c r="I16" s="256"/>
      <c r="J16" s="256"/>
      <c r="K16" s="256"/>
      <c r="L16" s="256"/>
      <c r="M16" s="257"/>
      <c r="N16" s="48"/>
    </row>
    <row r="17" spans="1:14" ht="55.5" customHeight="1" x14ac:dyDescent="0.25">
      <c r="A17" s="46" t="s">
        <v>561</v>
      </c>
      <c r="B17" s="223">
        <v>1.006</v>
      </c>
      <c r="C17" s="58" t="s">
        <v>328</v>
      </c>
      <c r="D17" s="58" t="s">
        <v>85</v>
      </c>
      <c r="E17" s="5"/>
      <c r="F17" s="121">
        <v>14798</v>
      </c>
      <c r="G17" s="121">
        <v>14798</v>
      </c>
      <c r="H17" s="120">
        <v>0</v>
      </c>
      <c r="I17" s="120">
        <v>0</v>
      </c>
      <c r="J17" s="118" t="s">
        <v>664</v>
      </c>
      <c r="K17" s="130" t="s">
        <v>1054</v>
      </c>
      <c r="L17" s="130" t="s">
        <v>1055</v>
      </c>
      <c r="M17" s="118"/>
      <c r="N17" s="48"/>
    </row>
    <row r="18" spans="1:14" ht="55.5" customHeight="1" x14ac:dyDescent="0.25">
      <c r="A18" s="47" t="s">
        <v>560</v>
      </c>
      <c r="B18" s="223">
        <v>1.0069999999999999</v>
      </c>
      <c r="C18" s="56" t="s">
        <v>1010</v>
      </c>
      <c r="D18" s="56" t="s">
        <v>609</v>
      </c>
      <c r="E18" s="56"/>
      <c r="F18" s="95">
        <v>3691</v>
      </c>
      <c r="G18" s="95">
        <v>691</v>
      </c>
      <c r="H18" s="95">
        <v>0</v>
      </c>
      <c r="I18" s="95">
        <v>3000</v>
      </c>
      <c r="J18" s="236" t="s">
        <v>1011</v>
      </c>
      <c r="K18" s="56" t="s">
        <v>1012</v>
      </c>
      <c r="L18" s="56" t="s">
        <v>1013</v>
      </c>
      <c r="M18" s="56" t="s">
        <v>1014</v>
      </c>
      <c r="N18" s="48"/>
    </row>
    <row r="19" spans="1:14" ht="125.25" customHeight="1" x14ac:dyDescent="0.25">
      <c r="A19" s="46" t="s">
        <v>561</v>
      </c>
      <c r="B19" s="223">
        <v>1.008</v>
      </c>
      <c r="C19" s="62" t="s">
        <v>345</v>
      </c>
      <c r="D19" s="58" t="s">
        <v>103</v>
      </c>
      <c r="E19" s="69"/>
      <c r="F19" s="136">
        <v>100000</v>
      </c>
      <c r="G19" s="97">
        <v>100000</v>
      </c>
      <c r="H19" s="96">
        <v>0</v>
      </c>
      <c r="I19" s="96">
        <v>0</v>
      </c>
      <c r="J19" s="231"/>
      <c r="K19" s="58" t="s">
        <v>16</v>
      </c>
      <c r="L19" s="58" t="s">
        <v>16</v>
      </c>
      <c r="M19" s="58"/>
      <c r="N19" s="48"/>
    </row>
    <row r="20" spans="1:14" ht="83.25" customHeight="1" x14ac:dyDescent="0.25">
      <c r="A20" s="46" t="s">
        <v>561</v>
      </c>
      <c r="B20" s="223">
        <v>1.0089999999999999</v>
      </c>
      <c r="C20" s="58" t="s">
        <v>296</v>
      </c>
      <c r="D20" s="58" t="s">
        <v>85</v>
      </c>
      <c r="E20" s="5"/>
      <c r="F20" s="121">
        <v>32113</v>
      </c>
      <c r="G20" s="121">
        <v>32113</v>
      </c>
      <c r="H20" s="121">
        <v>0</v>
      </c>
      <c r="I20" s="121">
        <v>0</v>
      </c>
      <c r="J20" s="237" t="s">
        <v>299</v>
      </c>
      <c r="K20" s="58" t="s">
        <v>297</v>
      </c>
      <c r="L20" s="58" t="s">
        <v>298</v>
      </c>
      <c r="M20" s="118"/>
      <c r="N20" s="48"/>
    </row>
    <row r="21" spans="1:14" ht="24" customHeight="1" x14ac:dyDescent="0.25">
      <c r="A21" s="255" t="s">
        <v>311</v>
      </c>
      <c r="B21" s="256"/>
      <c r="C21" s="256"/>
      <c r="D21" s="256"/>
      <c r="E21" s="256"/>
      <c r="F21" s="256"/>
      <c r="G21" s="256"/>
      <c r="H21" s="256"/>
      <c r="I21" s="256"/>
      <c r="J21" s="256"/>
      <c r="K21" s="256"/>
      <c r="L21" s="256"/>
      <c r="M21" s="257"/>
      <c r="N21" s="49"/>
    </row>
    <row r="22" spans="1:14" ht="67.5" customHeight="1" x14ac:dyDescent="0.25">
      <c r="A22" s="46" t="s">
        <v>561</v>
      </c>
      <c r="B22" s="220">
        <v>1.01</v>
      </c>
      <c r="C22" s="38" t="s">
        <v>650</v>
      </c>
      <c r="D22" s="38" t="s">
        <v>274</v>
      </c>
      <c r="E22" s="38" t="s">
        <v>232</v>
      </c>
      <c r="F22" s="94">
        <v>172185</v>
      </c>
      <c r="G22" s="94">
        <v>17219</v>
      </c>
      <c r="H22" s="94">
        <v>154966</v>
      </c>
      <c r="I22" s="94">
        <v>0</v>
      </c>
      <c r="J22" s="118" t="s">
        <v>233</v>
      </c>
      <c r="K22" s="38" t="s">
        <v>16</v>
      </c>
      <c r="L22" s="38" t="s">
        <v>13</v>
      </c>
      <c r="M22" s="37"/>
      <c r="N22" s="49"/>
    </row>
    <row r="23" spans="1:14" ht="86.25" customHeight="1" x14ac:dyDescent="0.25">
      <c r="A23" s="46" t="s">
        <v>561</v>
      </c>
      <c r="B23" s="147" t="s">
        <v>1050</v>
      </c>
      <c r="C23" s="58" t="s">
        <v>98</v>
      </c>
      <c r="D23" s="58" t="s">
        <v>85</v>
      </c>
      <c r="E23" s="58" t="s">
        <v>86</v>
      </c>
      <c r="F23" s="134">
        <v>14229</v>
      </c>
      <c r="G23" s="96">
        <v>14229</v>
      </c>
      <c r="H23" s="96">
        <v>0</v>
      </c>
      <c r="I23" s="96">
        <v>0</v>
      </c>
      <c r="J23" s="58" t="s">
        <v>89</v>
      </c>
      <c r="K23" s="58" t="s">
        <v>16</v>
      </c>
      <c r="L23" s="58" t="s">
        <v>16</v>
      </c>
      <c r="M23" s="58"/>
      <c r="N23" s="49"/>
    </row>
    <row r="24" spans="1:14" ht="118.5" customHeight="1" x14ac:dyDescent="0.25">
      <c r="A24" s="46" t="s">
        <v>561</v>
      </c>
      <c r="B24" s="220">
        <v>1.012</v>
      </c>
      <c r="C24" s="58" t="s">
        <v>345</v>
      </c>
      <c r="D24" s="58" t="s">
        <v>103</v>
      </c>
      <c r="E24" s="59"/>
      <c r="F24" s="134">
        <v>100000</v>
      </c>
      <c r="G24" s="96">
        <v>100000</v>
      </c>
      <c r="H24" s="96">
        <v>0</v>
      </c>
      <c r="I24" s="96">
        <v>0</v>
      </c>
      <c r="J24" s="58"/>
      <c r="K24" s="58" t="s">
        <v>16</v>
      </c>
      <c r="L24" s="58" t="s">
        <v>16</v>
      </c>
      <c r="M24" s="58"/>
      <c r="N24" s="49"/>
    </row>
    <row r="25" spans="1:14" ht="63" customHeight="1" x14ac:dyDescent="0.25">
      <c r="A25" s="47" t="s">
        <v>560</v>
      </c>
      <c r="B25" s="147" t="s">
        <v>1051</v>
      </c>
      <c r="C25" s="56" t="s">
        <v>680</v>
      </c>
      <c r="D25" s="58" t="s">
        <v>128</v>
      </c>
      <c r="E25" s="58"/>
      <c r="F25" s="134">
        <v>21000</v>
      </c>
      <c r="G25" s="96">
        <v>21000</v>
      </c>
      <c r="H25" s="96">
        <v>0</v>
      </c>
      <c r="I25" s="96">
        <v>0</v>
      </c>
      <c r="J25" s="58"/>
      <c r="K25" s="58">
        <v>2016</v>
      </c>
      <c r="L25" s="58" t="s">
        <v>16</v>
      </c>
      <c r="M25" s="57" t="s">
        <v>863</v>
      </c>
      <c r="N25" s="49"/>
    </row>
    <row r="26" spans="1:14" ht="15" customHeight="1" x14ac:dyDescent="0.2">
      <c r="A26" s="255" t="s">
        <v>310</v>
      </c>
      <c r="B26" s="256"/>
      <c r="C26" s="256"/>
      <c r="D26" s="256"/>
      <c r="E26" s="256"/>
      <c r="F26" s="256"/>
      <c r="G26" s="256"/>
      <c r="H26" s="256"/>
      <c r="I26" s="256"/>
      <c r="J26" s="256"/>
      <c r="K26" s="256"/>
      <c r="L26" s="256"/>
      <c r="M26" s="257"/>
      <c r="N26" s="49"/>
    </row>
    <row r="27" spans="1:14" ht="64.5" customHeight="1" x14ac:dyDescent="0.25">
      <c r="A27" s="46" t="s">
        <v>561</v>
      </c>
      <c r="B27" s="58">
        <v>1.014</v>
      </c>
      <c r="C27" s="74" t="s">
        <v>836</v>
      </c>
      <c r="D27" s="62" t="s">
        <v>701</v>
      </c>
      <c r="E27" s="62"/>
      <c r="F27" s="138">
        <v>85372</v>
      </c>
      <c r="G27" s="99">
        <v>25611</v>
      </c>
      <c r="H27" s="99">
        <v>59761</v>
      </c>
      <c r="I27" s="99">
        <v>0</v>
      </c>
      <c r="J27" s="74" t="s">
        <v>236</v>
      </c>
      <c r="K27" s="74" t="s">
        <v>16</v>
      </c>
      <c r="L27" s="74" t="s">
        <v>304</v>
      </c>
      <c r="M27" s="58" t="s">
        <v>678</v>
      </c>
      <c r="N27" s="49"/>
    </row>
    <row r="28" spans="1:14" ht="64.5" customHeight="1" x14ac:dyDescent="0.25">
      <c r="A28" s="60" t="s">
        <v>561</v>
      </c>
      <c r="B28" s="58">
        <v>1.0149999999999999</v>
      </c>
      <c r="C28" s="58" t="s">
        <v>302</v>
      </c>
      <c r="D28" s="58" t="s">
        <v>88</v>
      </c>
      <c r="E28" s="58" t="s">
        <v>86</v>
      </c>
      <c r="F28" s="134">
        <v>4500</v>
      </c>
      <c r="G28" s="98">
        <f>F28</f>
        <v>4500</v>
      </c>
      <c r="H28" s="96">
        <v>0</v>
      </c>
      <c r="I28" s="96">
        <v>0</v>
      </c>
      <c r="J28" s="58" t="s">
        <v>94</v>
      </c>
      <c r="K28" s="58">
        <v>2016</v>
      </c>
      <c r="L28" s="58" t="s">
        <v>16</v>
      </c>
      <c r="M28" s="58" t="s">
        <v>300</v>
      </c>
      <c r="N28" s="49"/>
    </row>
    <row r="29" spans="1:14" ht="15" customHeight="1" x14ac:dyDescent="0.2">
      <c r="A29" s="255" t="s">
        <v>313</v>
      </c>
      <c r="B29" s="256"/>
      <c r="C29" s="256"/>
      <c r="D29" s="256"/>
      <c r="E29" s="256"/>
      <c r="F29" s="256"/>
      <c r="G29" s="256"/>
      <c r="H29" s="256"/>
      <c r="I29" s="256"/>
      <c r="J29" s="256"/>
      <c r="K29" s="256"/>
      <c r="L29" s="256"/>
      <c r="M29" s="257"/>
      <c r="N29" s="49"/>
    </row>
    <row r="30" spans="1:14" ht="27.75" customHeight="1" x14ac:dyDescent="0.25">
      <c r="A30" s="46"/>
      <c r="B30" s="58"/>
      <c r="C30" s="38"/>
      <c r="D30" s="38"/>
      <c r="E30" s="4"/>
      <c r="F30" s="120"/>
      <c r="G30" s="120"/>
      <c r="H30" s="120"/>
      <c r="I30" s="120"/>
      <c r="J30" s="118"/>
      <c r="K30" s="38"/>
      <c r="L30" s="38"/>
      <c r="M30" s="118"/>
      <c r="N30" s="49"/>
    </row>
    <row r="31" spans="1:14" ht="15" customHeight="1" x14ac:dyDescent="0.2">
      <c r="A31" s="255" t="s">
        <v>314</v>
      </c>
      <c r="B31" s="256"/>
      <c r="C31" s="256"/>
      <c r="D31" s="256"/>
      <c r="E31" s="256"/>
      <c r="F31" s="256"/>
      <c r="G31" s="256"/>
      <c r="H31" s="256"/>
      <c r="I31" s="256"/>
      <c r="J31" s="256"/>
      <c r="K31" s="256"/>
      <c r="L31" s="256"/>
      <c r="M31" s="257"/>
      <c r="N31" s="49"/>
    </row>
    <row r="32" spans="1:14" ht="86.25" customHeight="1" x14ac:dyDescent="0.25">
      <c r="A32" s="46" t="s">
        <v>561</v>
      </c>
      <c r="B32" s="38">
        <v>1.016</v>
      </c>
      <c r="C32" s="38" t="s">
        <v>658</v>
      </c>
      <c r="D32" s="38" t="s">
        <v>737</v>
      </c>
      <c r="E32" s="38" t="s">
        <v>232</v>
      </c>
      <c r="F32" s="94">
        <v>143550</v>
      </c>
      <c r="G32" s="94">
        <v>14355</v>
      </c>
      <c r="H32" s="94">
        <v>129195</v>
      </c>
      <c r="I32" s="94">
        <v>0</v>
      </c>
      <c r="J32" s="118" t="s">
        <v>233</v>
      </c>
      <c r="K32" s="38" t="s">
        <v>57</v>
      </c>
      <c r="L32" s="38" t="s">
        <v>16</v>
      </c>
      <c r="M32" s="37"/>
      <c r="N32" s="49"/>
    </row>
    <row r="33" spans="1:14" ht="16.5" customHeight="1" x14ac:dyDescent="0.2">
      <c r="A33" s="255" t="s">
        <v>315</v>
      </c>
      <c r="B33" s="256"/>
      <c r="C33" s="256"/>
      <c r="D33" s="256"/>
      <c r="E33" s="256"/>
      <c r="F33" s="256"/>
      <c r="G33" s="256"/>
      <c r="H33" s="256"/>
      <c r="I33" s="256"/>
      <c r="J33" s="256"/>
      <c r="K33" s="256"/>
      <c r="L33" s="256"/>
      <c r="M33" s="257"/>
      <c r="N33" s="49"/>
    </row>
    <row r="34" spans="1:14" ht="15.75" customHeight="1" x14ac:dyDescent="0.2">
      <c r="A34" s="255" t="s">
        <v>316</v>
      </c>
      <c r="B34" s="256"/>
      <c r="C34" s="256"/>
      <c r="D34" s="256"/>
      <c r="E34" s="256"/>
      <c r="F34" s="256"/>
      <c r="G34" s="256"/>
      <c r="H34" s="256"/>
      <c r="I34" s="256"/>
      <c r="J34" s="256"/>
      <c r="K34" s="256"/>
      <c r="L34" s="256"/>
      <c r="M34" s="257"/>
      <c r="N34" s="49"/>
    </row>
    <row r="35" spans="1:14" ht="78.75" customHeight="1" x14ac:dyDescent="0.25">
      <c r="A35" s="47" t="s">
        <v>560</v>
      </c>
      <c r="B35" s="58">
        <v>1.0169999999999999</v>
      </c>
      <c r="C35" s="58" t="s">
        <v>148</v>
      </c>
      <c r="D35" s="58" t="s">
        <v>128</v>
      </c>
      <c r="E35" s="58"/>
      <c r="F35" s="134">
        <v>22766</v>
      </c>
      <c r="G35" s="96">
        <v>22766</v>
      </c>
      <c r="H35" s="96">
        <v>0</v>
      </c>
      <c r="I35" s="96">
        <v>0</v>
      </c>
      <c r="J35" s="58" t="s">
        <v>149</v>
      </c>
      <c r="K35" s="58">
        <v>2016</v>
      </c>
      <c r="L35" s="58" t="s">
        <v>16</v>
      </c>
      <c r="M35" s="58"/>
      <c r="N35" s="49"/>
    </row>
    <row r="36" spans="1:14" ht="78.75" customHeight="1" x14ac:dyDescent="0.25">
      <c r="A36" s="47" t="s">
        <v>560</v>
      </c>
      <c r="B36" s="58">
        <v>1.018</v>
      </c>
      <c r="C36" s="58" t="s">
        <v>243</v>
      </c>
      <c r="D36" s="58" t="s">
        <v>177</v>
      </c>
      <c r="E36" s="58"/>
      <c r="F36" s="134">
        <v>17074</v>
      </c>
      <c r="G36" s="96">
        <v>17074</v>
      </c>
      <c r="H36" s="96">
        <v>0</v>
      </c>
      <c r="I36" s="96">
        <v>0</v>
      </c>
      <c r="J36" s="58" t="s">
        <v>178</v>
      </c>
      <c r="K36" s="58" t="s">
        <v>16</v>
      </c>
      <c r="L36" s="58" t="s">
        <v>16</v>
      </c>
      <c r="M36" s="58"/>
      <c r="N36" s="49"/>
    </row>
    <row r="37" spans="1:14" ht="78.75" customHeight="1" x14ac:dyDescent="0.25">
      <c r="A37" s="47" t="s">
        <v>560</v>
      </c>
      <c r="B37" s="58">
        <v>1.0189999999999999</v>
      </c>
      <c r="C37" s="58" t="s">
        <v>146</v>
      </c>
      <c r="D37" s="58" t="s">
        <v>128</v>
      </c>
      <c r="E37" s="58"/>
      <c r="F37" s="134">
        <v>8537</v>
      </c>
      <c r="G37" s="96">
        <v>8537</v>
      </c>
      <c r="H37" s="96">
        <v>0</v>
      </c>
      <c r="I37" s="96">
        <v>0</v>
      </c>
      <c r="J37" s="58" t="s">
        <v>684</v>
      </c>
      <c r="K37" s="58" t="s">
        <v>16</v>
      </c>
      <c r="L37" s="58" t="s">
        <v>16</v>
      </c>
      <c r="M37" s="58"/>
      <c r="N37" s="49"/>
    </row>
    <row r="38" spans="1:14" ht="70.5" customHeight="1" x14ac:dyDescent="0.25">
      <c r="A38" s="46" t="s">
        <v>561</v>
      </c>
      <c r="B38" s="70">
        <v>1.02</v>
      </c>
      <c r="C38" s="58" t="s">
        <v>405</v>
      </c>
      <c r="D38" s="58" t="s">
        <v>177</v>
      </c>
      <c r="E38" s="58"/>
      <c r="F38" s="134">
        <v>8000</v>
      </c>
      <c r="G38" s="96">
        <v>0</v>
      </c>
      <c r="H38" s="96">
        <v>0</v>
      </c>
      <c r="I38" s="96">
        <v>0</v>
      </c>
      <c r="J38" s="58"/>
      <c r="K38" s="58" t="s">
        <v>16</v>
      </c>
      <c r="L38" s="58" t="s">
        <v>16</v>
      </c>
      <c r="M38" s="231" t="s">
        <v>678</v>
      </c>
      <c r="N38" s="49"/>
    </row>
    <row r="39" spans="1:14" ht="96.75" customHeight="1" x14ac:dyDescent="0.25">
      <c r="A39" s="35" t="s">
        <v>559</v>
      </c>
      <c r="B39" s="58">
        <v>1.0209999999999999</v>
      </c>
      <c r="C39" s="58" t="s">
        <v>409</v>
      </c>
      <c r="D39" s="58" t="s">
        <v>36</v>
      </c>
      <c r="E39" s="58"/>
      <c r="F39" s="134">
        <v>12000</v>
      </c>
      <c r="G39" s="134">
        <v>12000</v>
      </c>
      <c r="H39" s="96">
        <v>0</v>
      </c>
      <c r="I39" s="96">
        <v>0</v>
      </c>
      <c r="J39" s="58"/>
      <c r="K39" s="58" t="s">
        <v>16</v>
      </c>
      <c r="L39" s="58" t="s">
        <v>16</v>
      </c>
      <c r="M39" s="58"/>
      <c r="N39" s="49"/>
    </row>
    <row r="40" spans="1:14" ht="21.75" customHeight="1" x14ac:dyDescent="0.2">
      <c r="A40" s="255" t="s">
        <v>317</v>
      </c>
      <c r="B40" s="256"/>
      <c r="C40" s="256"/>
      <c r="D40" s="256"/>
      <c r="E40" s="256"/>
      <c r="F40" s="256"/>
      <c r="G40" s="256"/>
      <c r="H40" s="256"/>
      <c r="I40" s="256"/>
      <c r="J40" s="256"/>
      <c r="K40" s="256"/>
      <c r="L40" s="256"/>
      <c r="M40" s="257"/>
      <c r="N40" s="49"/>
    </row>
    <row r="41" spans="1:14" ht="114.75" customHeight="1" x14ac:dyDescent="0.25">
      <c r="A41" s="35" t="s">
        <v>559</v>
      </c>
      <c r="B41" s="58">
        <v>1.022</v>
      </c>
      <c r="C41" s="58" t="s">
        <v>843</v>
      </c>
      <c r="D41" s="58" t="s">
        <v>605</v>
      </c>
      <c r="E41" s="5"/>
      <c r="F41" s="121">
        <v>11000</v>
      </c>
      <c r="G41" s="121" t="s">
        <v>742</v>
      </c>
      <c r="H41" s="121" t="s">
        <v>742</v>
      </c>
      <c r="I41" s="121">
        <v>11000</v>
      </c>
      <c r="J41" s="113" t="s">
        <v>844</v>
      </c>
      <c r="K41" s="58" t="s">
        <v>929</v>
      </c>
      <c r="L41" s="58" t="s">
        <v>930</v>
      </c>
      <c r="M41" s="238" t="s">
        <v>845</v>
      </c>
      <c r="N41" s="49"/>
    </row>
    <row r="42" spans="1:14" ht="22.5" customHeight="1" x14ac:dyDescent="0.2">
      <c r="A42" s="255" t="s">
        <v>318</v>
      </c>
      <c r="B42" s="256"/>
      <c r="C42" s="256"/>
      <c r="D42" s="256"/>
      <c r="E42" s="256"/>
      <c r="F42" s="256"/>
      <c r="G42" s="256"/>
      <c r="H42" s="256"/>
      <c r="I42" s="256"/>
      <c r="J42" s="256"/>
      <c r="K42" s="256"/>
      <c r="L42" s="256"/>
      <c r="M42" s="257"/>
      <c r="N42" s="49"/>
    </row>
    <row r="43" spans="1:14" ht="19.5" customHeight="1" x14ac:dyDescent="0.25">
      <c r="A43" s="35"/>
      <c r="B43" s="58"/>
      <c r="C43" s="38"/>
      <c r="D43" s="38"/>
      <c r="E43" s="4"/>
      <c r="F43" s="120"/>
      <c r="G43" s="120"/>
      <c r="H43" s="120"/>
      <c r="I43" s="120"/>
      <c r="J43" s="118"/>
      <c r="K43" s="38"/>
      <c r="L43" s="38"/>
      <c r="M43" s="118"/>
      <c r="N43" s="49"/>
    </row>
    <row r="44" spans="1:14" ht="22.5" customHeight="1" x14ac:dyDescent="0.2">
      <c r="A44" s="255" t="s">
        <v>319</v>
      </c>
      <c r="B44" s="256"/>
      <c r="C44" s="256"/>
      <c r="D44" s="256"/>
      <c r="E44" s="256"/>
      <c r="F44" s="256"/>
      <c r="G44" s="256"/>
      <c r="H44" s="256"/>
      <c r="I44" s="256"/>
      <c r="J44" s="256"/>
      <c r="K44" s="256"/>
      <c r="L44" s="256"/>
      <c r="M44" s="257"/>
      <c r="N44" s="49"/>
    </row>
    <row r="45" spans="1:14" ht="93.75" customHeight="1" x14ac:dyDescent="0.25">
      <c r="A45" s="47" t="s">
        <v>560</v>
      </c>
      <c r="B45" s="58">
        <v>1.0229999999999999</v>
      </c>
      <c r="C45" s="58" t="s">
        <v>666</v>
      </c>
      <c r="D45" s="58" t="s">
        <v>662</v>
      </c>
      <c r="E45" s="58"/>
      <c r="F45" s="134">
        <v>18000</v>
      </c>
      <c r="G45" s="96">
        <v>18000</v>
      </c>
      <c r="H45" s="96">
        <v>0</v>
      </c>
      <c r="I45" s="96"/>
      <c r="J45" s="58"/>
      <c r="K45" s="58" t="s">
        <v>16</v>
      </c>
      <c r="L45" s="58" t="s">
        <v>16</v>
      </c>
      <c r="M45" s="58"/>
      <c r="N45" s="49"/>
    </row>
    <row r="46" spans="1:14" ht="16.5" customHeight="1" x14ac:dyDescent="0.25">
      <c r="A46" s="255" t="s">
        <v>320</v>
      </c>
      <c r="B46" s="256"/>
      <c r="C46" s="256"/>
      <c r="D46" s="256"/>
      <c r="E46" s="256"/>
      <c r="F46" s="256"/>
      <c r="G46" s="256"/>
      <c r="H46" s="256"/>
      <c r="I46" s="256"/>
      <c r="J46" s="256"/>
      <c r="K46" s="256"/>
      <c r="L46" s="256"/>
      <c r="M46" s="257"/>
      <c r="N46" s="49"/>
    </row>
    <row r="47" spans="1:14" ht="67.5" customHeight="1" x14ac:dyDescent="0.25">
      <c r="A47" s="46" t="s">
        <v>561</v>
      </c>
      <c r="B47" s="37">
        <v>1.024</v>
      </c>
      <c r="C47" s="37" t="s">
        <v>644</v>
      </c>
      <c r="D47" s="36" t="s">
        <v>736</v>
      </c>
      <c r="E47" s="2" t="s">
        <v>232</v>
      </c>
      <c r="F47" s="133">
        <v>135588</v>
      </c>
      <c r="G47" s="133">
        <v>13559</v>
      </c>
      <c r="H47" s="133">
        <v>122029</v>
      </c>
      <c r="I47" s="133">
        <v>0</v>
      </c>
      <c r="J47" s="119" t="s">
        <v>233</v>
      </c>
      <c r="K47" s="36" t="s">
        <v>57</v>
      </c>
      <c r="L47" s="36" t="s">
        <v>16</v>
      </c>
      <c r="M47" s="36"/>
      <c r="N47" s="49"/>
    </row>
    <row r="48" spans="1:14" ht="69" customHeight="1" x14ac:dyDescent="0.25">
      <c r="A48" s="46" t="s">
        <v>561</v>
      </c>
      <c r="B48" s="58">
        <v>1.0249999999999999</v>
      </c>
      <c r="C48" s="57" t="s">
        <v>228</v>
      </c>
      <c r="D48" s="57" t="s">
        <v>85</v>
      </c>
      <c r="E48" s="42" t="s">
        <v>86</v>
      </c>
      <c r="F48" s="91">
        <v>5198</v>
      </c>
      <c r="G48" s="91">
        <v>5198</v>
      </c>
      <c r="H48" s="91">
        <v>0</v>
      </c>
      <c r="I48" s="91">
        <v>0</v>
      </c>
      <c r="J48" s="53" t="s">
        <v>229</v>
      </c>
      <c r="K48" s="57" t="s">
        <v>23</v>
      </c>
      <c r="L48" s="57" t="s">
        <v>16</v>
      </c>
      <c r="M48" s="53" t="s">
        <v>224</v>
      </c>
      <c r="N48" s="49"/>
    </row>
    <row r="49" spans="1:14" ht="17.25" customHeight="1" x14ac:dyDescent="0.25">
      <c r="A49" s="255" t="s">
        <v>321</v>
      </c>
      <c r="B49" s="256"/>
      <c r="C49" s="256"/>
      <c r="D49" s="256"/>
      <c r="E49" s="256"/>
      <c r="F49" s="256"/>
      <c r="G49" s="256"/>
      <c r="H49" s="256"/>
      <c r="I49" s="256"/>
      <c r="J49" s="256"/>
      <c r="K49" s="256"/>
      <c r="L49" s="256"/>
      <c r="M49" s="257"/>
      <c r="N49" s="49"/>
    </row>
    <row r="50" spans="1:14" ht="87.75" customHeight="1" x14ac:dyDescent="0.25">
      <c r="A50" s="46" t="s">
        <v>561</v>
      </c>
      <c r="B50" s="58">
        <v>1.026</v>
      </c>
      <c r="C50" s="58" t="s">
        <v>97</v>
      </c>
      <c r="D50" s="58" t="s">
        <v>88</v>
      </c>
      <c r="E50" s="58" t="s">
        <v>86</v>
      </c>
      <c r="F50" s="134">
        <v>7114</v>
      </c>
      <c r="G50" s="96">
        <v>7114</v>
      </c>
      <c r="H50" s="96">
        <v>0</v>
      </c>
      <c r="I50" s="96">
        <v>0</v>
      </c>
      <c r="J50" s="58" t="s">
        <v>227</v>
      </c>
      <c r="K50" s="58" t="s">
        <v>16</v>
      </c>
      <c r="L50" s="58" t="s">
        <v>16</v>
      </c>
      <c r="M50" s="58"/>
      <c r="N50" s="49"/>
    </row>
    <row r="51" spans="1:14" ht="16.5" customHeight="1" x14ac:dyDescent="0.2">
      <c r="A51" s="255" t="s">
        <v>322</v>
      </c>
      <c r="B51" s="256"/>
      <c r="C51" s="256"/>
      <c r="D51" s="256"/>
      <c r="E51" s="256"/>
      <c r="F51" s="256"/>
      <c r="G51" s="256"/>
      <c r="H51" s="256"/>
      <c r="I51" s="256"/>
      <c r="J51" s="256"/>
      <c r="K51" s="256"/>
      <c r="L51" s="256"/>
      <c r="M51" s="257"/>
      <c r="N51" s="49"/>
    </row>
    <row r="52" spans="1:14" ht="76.5" customHeight="1" x14ac:dyDescent="0.25">
      <c r="A52" s="35" t="s">
        <v>559</v>
      </c>
      <c r="B52" s="62">
        <v>1.0269999999999999</v>
      </c>
      <c r="C52" s="57" t="s">
        <v>667</v>
      </c>
      <c r="D52" s="57" t="s">
        <v>132</v>
      </c>
      <c r="E52" s="57"/>
      <c r="F52" s="185">
        <v>23000</v>
      </c>
      <c r="G52" s="196">
        <v>0</v>
      </c>
      <c r="H52" s="196">
        <v>0</v>
      </c>
      <c r="I52" s="196">
        <v>0</v>
      </c>
      <c r="J52" s="57"/>
      <c r="K52" s="57" t="s">
        <v>16</v>
      </c>
      <c r="L52" s="57" t="s">
        <v>16</v>
      </c>
      <c r="M52" s="57"/>
      <c r="N52" s="49"/>
    </row>
    <row r="53" spans="1:14" ht="73.5" customHeight="1" x14ac:dyDescent="0.25">
      <c r="A53" s="46" t="s">
        <v>561</v>
      </c>
      <c r="B53" s="62">
        <v>1.028</v>
      </c>
      <c r="C53" s="57" t="s">
        <v>620</v>
      </c>
      <c r="D53" s="57" t="s">
        <v>85</v>
      </c>
      <c r="E53" s="57"/>
      <c r="F53" s="185">
        <v>12197</v>
      </c>
      <c r="G53" s="196">
        <v>12197</v>
      </c>
      <c r="H53" s="196">
        <v>0</v>
      </c>
      <c r="I53" s="196">
        <v>0</v>
      </c>
      <c r="J53" s="57" t="s">
        <v>92</v>
      </c>
      <c r="K53" s="57">
        <v>2016</v>
      </c>
      <c r="L53" s="57" t="s">
        <v>16</v>
      </c>
      <c r="M53" s="57" t="s">
        <v>678</v>
      </c>
      <c r="N53" s="49"/>
    </row>
    <row r="54" spans="1:14" ht="101.25" customHeight="1" x14ac:dyDescent="0.25">
      <c r="A54" s="46" t="s">
        <v>561</v>
      </c>
      <c r="B54" s="225">
        <v>1.0289999999999999</v>
      </c>
      <c r="C54" s="57" t="s">
        <v>237</v>
      </c>
      <c r="D54" s="57" t="s">
        <v>275</v>
      </c>
      <c r="E54" s="57"/>
      <c r="F54" s="185">
        <v>113830</v>
      </c>
      <c r="G54" s="196">
        <v>29824</v>
      </c>
      <c r="H54" s="196">
        <v>84006</v>
      </c>
      <c r="I54" s="196">
        <v>0</v>
      </c>
      <c r="J54" s="57" t="s">
        <v>238</v>
      </c>
      <c r="K54" s="57" t="s">
        <v>57</v>
      </c>
      <c r="L54" s="57" t="s">
        <v>16</v>
      </c>
      <c r="M54" s="57" t="s">
        <v>678</v>
      </c>
      <c r="N54" s="49"/>
    </row>
    <row r="55" spans="1:14" ht="19.5" customHeight="1" x14ac:dyDescent="0.2">
      <c r="A55" s="268" t="s">
        <v>323</v>
      </c>
      <c r="B55" s="269"/>
      <c r="C55" s="269"/>
      <c r="D55" s="269"/>
      <c r="E55" s="269"/>
      <c r="F55" s="269"/>
      <c r="G55" s="269"/>
      <c r="H55" s="269"/>
      <c r="I55" s="269"/>
      <c r="J55" s="269"/>
      <c r="K55" s="269"/>
      <c r="L55" s="269"/>
      <c r="M55" s="270"/>
      <c r="N55" s="49"/>
    </row>
    <row r="56" spans="1:14" ht="59.25" customHeight="1" x14ac:dyDescent="0.25">
      <c r="A56" s="46" t="s">
        <v>561</v>
      </c>
      <c r="B56" s="234">
        <v>1.03</v>
      </c>
      <c r="C56" s="42" t="s">
        <v>1008</v>
      </c>
      <c r="D56" s="42" t="s">
        <v>275</v>
      </c>
      <c r="E56" s="213"/>
      <c r="F56" s="214">
        <v>55995</v>
      </c>
      <c r="G56" s="214">
        <v>5600</v>
      </c>
      <c r="H56" s="215">
        <v>50395</v>
      </c>
      <c r="I56" s="215"/>
      <c r="J56" s="215" t="s">
        <v>234</v>
      </c>
      <c r="K56" s="215" t="s">
        <v>9</v>
      </c>
      <c r="L56" s="215" t="s">
        <v>16</v>
      </c>
      <c r="M56" s="212"/>
      <c r="N56" s="49"/>
    </row>
    <row r="57" spans="1:14" ht="64.5" customHeight="1" x14ac:dyDescent="0.25">
      <c r="A57" s="47" t="s">
        <v>560</v>
      </c>
      <c r="B57" s="70">
        <v>1.0309999999999999</v>
      </c>
      <c r="C57" s="58" t="s">
        <v>301</v>
      </c>
      <c r="D57" s="58" t="s">
        <v>128</v>
      </c>
      <c r="E57" s="59"/>
      <c r="F57" s="134">
        <v>12038</v>
      </c>
      <c r="G57" s="96"/>
      <c r="H57" s="96">
        <v>0</v>
      </c>
      <c r="I57" s="96">
        <v>0</v>
      </c>
      <c r="J57" s="59"/>
      <c r="K57" s="58">
        <v>2016</v>
      </c>
      <c r="L57" s="58" t="s">
        <v>16</v>
      </c>
      <c r="M57" s="58"/>
      <c r="N57" s="49"/>
    </row>
    <row r="58" spans="1:14" ht="30" customHeight="1" x14ac:dyDescent="0.25">
      <c r="A58" s="149"/>
      <c r="B58" s="115"/>
      <c r="C58" s="115"/>
      <c r="D58" s="115"/>
      <c r="E58" s="52"/>
      <c r="F58" s="124"/>
      <c r="G58" s="124"/>
      <c r="H58" s="124"/>
      <c r="I58" s="124"/>
      <c r="J58" s="127"/>
      <c r="K58" s="115"/>
      <c r="L58" s="115"/>
      <c r="M58" s="127"/>
      <c r="N58" s="49"/>
    </row>
    <row r="59" spans="1:14" x14ac:dyDescent="0.25">
      <c r="B59" s="115"/>
      <c r="C59" s="131" t="s">
        <v>1062</v>
      </c>
      <c r="D59" s="115"/>
      <c r="E59" s="52"/>
      <c r="F59" s="148">
        <f>SUM(F11:F57)</f>
        <v>1459003</v>
      </c>
      <c r="G59" s="148">
        <f>SUM(G11:G57)</f>
        <v>566666</v>
      </c>
      <c r="H59" s="148">
        <f>SUM(H11:H57)</f>
        <v>831799</v>
      </c>
      <c r="I59" s="148">
        <f>SUM(I11:I57)</f>
        <v>17500</v>
      </c>
      <c r="J59" s="127"/>
      <c r="K59" s="115"/>
      <c r="L59" s="115"/>
      <c r="M59" s="127"/>
      <c r="N59" s="49"/>
    </row>
    <row r="60" spans="1:14" ht="40.5" customHeight="1" x14ac:dyDescent="0.25">
      <c r="B60" s="115"/>
      <c r="C60" s="115"/>
      <c r="D60" s="115"/>
      <c r="E60" s="49"/>
      <c r="F60" s="122" t="s">
        <v>745</v>
      </c>
      <c r="G60" s="36" t="s">
        <v>74</v>
      </c>
      <c r="H60" s="36" t="s">
        <v>75</v>
      </c>
      <c r="I60" s="36" t="s">
        <v>771</v>
      </c>
      <c r="J60" s="127"/>
      <c r="K60" s="115"/>
      <c r="L60" s="115"/>
      <c r="M60" s="127"/>
      <c r="N60" s="51"/>
    </row>
    <row r="61" spans="1:14" s="51" customFormat="1" ht="12.75" x14ac:dyDescent="0.2">
      <c r="B61" s="115"/>
      <c r="C61" s="115"/>
      <c r="D61" s="115"/>
      <c r="E61" s="49"/>
      <c r="F61" s="116"/>
      <c r="G61" s="143"/>
      <c r="H61" s="143"/>
      <c r="I61" s="143"/>
      <c r="J61" s="127"/>
      <c r="K61" s="115"/>
      <c r="L61" s="115"/>
      <c r="M61" s="127"/>
    </row>
    <row r="62" spans="1:14" s="51" customFormat="1" ht="12.75" x14ac:dyDescent="0.2">
      <c r="B62" s="115"/>
      <c r="C62" s="115"/>
      <c r="D62" s="115"/>
      <c r="E62" s="49"/>
      <c r="F62" s="116"/>
      <c r="G62" s="143"/>
      <c r="H62" s="143"/>
      <c r="I62" s="143"/>
      <c r="J62" s="127"/>
      <c r="K62" s="115"/>
      <c r="L62" s="115"/>
      <c r="M62" s="127"/>
    </row>
    <row r="63" spans="1:14" s="51" customFormat="1" ht="12.75" x14ac:dyDescent="0.2">
      <c r="B63" s="115"/>
      <c r="C63" s="115"/>
      <c r="D63" s="115"/>
      <c r="E63" s="52"/>
      <c r="F63" s="115"/>
      <c r="G63" s="115"/>
      <c r="H63" s="115"/>
      <c r="I63" s="115"/>
      <c r="J63" s="127"/>
      <c r="K63" s="115"/>
      <c r="L63" s="115"/>
      <c r="M63" s="127"/>
    </row>
    <row r="64" spans="1:14" ht="12.75" x14ac:dyDescent="0.2">
      <c r="B64" s="115"/>
      <c r="C64" s="115"/>
      <c r="D64" s="115"/>
      <c r="E64" s="49"/>
      <c r="F64" s="115"/>
      <c r="G64" s="115"/>
      <c r="H64" s="115"/>
      <c r="I64" s="115"/>
      <c r="J64" s="127"/>
      <c r="K64" s="115"/>
      <c r="L64" s="115"/>
      <c r="M64" s="127"/>
    </row>
    <row r="65" spans="2:13" ht="12.75" x14ac:dyDescent="0.2">
      <c r="B65" s="115"/>
      <c r="C65" s="115"/>
      <c r="D65" s="115"/>
      <c r="E65" s="49"/>
      <c r="F65" s="115"/>
      <c r="G65" s="115"/>
      <c r="H65" s="115"/>
      <c r="I65" s="115"/>
      <c r="J65" s="127"/>
      <c r="K65" s="115"/>
      <c r="L65" s="115"/>
      <c r="M65" s="127"/>
    </row>
    <row r="66" spans="2:13" ht="12.75" x14ac:dyDescent="0.2">
      <c r="B66" s="115"/>
      <c r="C66" s="115"/>
      <c r="D66" s="115"/>
      <c r="E66" s="49"/>
      <c r="F66" s="115"/>
      <c r="G66" s="115"/>
      <c r="H66" s="115"/>
      <c r="I66" s="115"/>
      <c r="J66" s="127"/>
      <c r="K66" s="115"/>
      <c r="L66" s="115"/>
      <c r="M66" s="127"/>
    </row>
    <row r="67" spans="2:13" ht="12.75" x14ac:dyDescent="0.2">
      <c r="B67" s="115"/>
      <c r="C67" s="115"/>
      <c r="D67" s="115"/>
      <c r="E67" s="49"/>
      <c r="F67" s="115"/>
      <c r="G67" s="115"/>
      <c r="H67" s="115"/>
      <c r="I67" s="115"/>
      <c r="J67" s="127"/>
      <c r="K67" s="115"/>
      <c r="L67" s="115"/>
      <c r="M67" s="127"/>
    </row>
    <row r="68" spans="2:13" ht="12.75" x14ac:dyDescent="0.2">
      <c r="B68" s="115"/>
      <c r="C68" s="115"/>
      <c r="D68" s="115"/>
      <c r="E68" s="49"/>
      <c r="F68" s="115"/>
      <c r="G68" s="115"/>
      <c r="H68" s="115"/>
      <c r="I68" s="115"/>
      <c r="J68" s="127"/>
      <c r="K68" s="115"/>
      <c r="L68" s="115"/>
      <c r="M68" s="127"/>
    </row>
    <row r="69" spans="2:13" ht="12.75" x14ac:dyDescent="0.2">
      <c r="B69" s="115"/>
      <c r="C69" s="115"/>
      <c r="D69" s="115"/>
      <c r="E69" s="49"/>
      <c r="F69" s="115"/>
      <c r="G69" s="115"/>
      <c r="H69" s="115"/>
      <c r="I69" s="115"/>
      <c r="J69" s="127"/>
      <c r="K69" s="115"/>
      <c r="L69" s="115"/>
      <c r="M69" s="127"/>
    </row>
    <row r="70" spans="2:13" ht="12.75" x14ac:dyDescent="0.2">
      <c r="B70" s="115"/>
      <c r="C70" s="115"/>
      <c r="D70" s="115"/>
      <c r="E70" s="49"/>
      <c r="F70" s="115"/>
      <c r="G70" s="115"/>
      <c r="H70" s="115"/>
      <c r="I70" s="115"/>
      <c r="J70" s="127"/>
      <c r="K70" s="115"/>
      <c r="L70" s="115"/>
      <c r="M70" s="127"/>
    </row>
    <row r="71" spans="2:13" ht="12.75" x14ac:dyDescent="0.2">
      <c r="B71" s="115"/>
      <c r="C71" s="115"/>
      <c r="D71" s="115"/>
      <c r="E71" s="49"/>
      <c r="F71" s="115"/>
      <c r="G71" s="115"/>
      <c r="H71" s="115"/>
      <c r="I71" s="115"/>
      <c r="J71" s="127"/>
      <c r="K71" s="115"/>
      <c r="L71" s="115"/>
      <c r="M71" s="127"/>
    </row>
    <row r="72" spans="2:13" ht="12.75" x14ac:dyDescent="0.2">
      <c r="B72" s="115"/>
      <c r="C72" s="115"/>
      <c r="D72" s="115"/>
      <c r="E72" s="49"/>
      <c r="F72" s="115"/>
      <c r="G72" s="115"/>
      <c r="H72" s="115"/>
      <c r="I72" s="115"/>
      <c r="J72" s="127"/>
      <c r="K72" s="115"/>
      <c r="L72" s="115"/>
      <c r="M72" s="127"/>
    </row>
    <row r="73" spans="2:13" ht="12.75" x14ac:dyDescent="0.2">
      <c r="B73" s="116"/>
      <c r="C73" s="116"/>
      <c r="D73" s="116"/>
      <c r="E73" s="51"/>
      <c r="F73" s="116"/>
      <c r="G73" s="116"/>
      <c r="H73" s="116"/>
      <c r="I73" s="116"/>
      <c r="J73" s="128"/>
      <c r="K73" s="116"/>
      <c r="L73" s="116"/>
      <c r="M73" s="128"/>
    </row>
    <row r="79" spans="2:13" ht="309" customHeight="1" x14ac:dyDescent="0.25"/>
  </sheetData>
  <autoFilter ref="A5:M60">
    <filterColumn colId="6" showButton="0"/>
    <filterColumn colId="7" showButton="0"/>
    <filterColumn colId="10" showButton="0"/>
  </autoFilter>
  <mergeCells count="33">
    <mergeCell ref="A55:M55"/>
    <mergeCell ref="A29:M29"/>
    <mergeCell ref="A31:M31"/>
    <mergeCell ref="A33:M33"/>
    <mergeCell ref="A34:M34"/>
    <mergeCell ref="A40:M40"/>
    <mergeCell ref="A42:M42"/>
    <mergeCell ref="A46:M46"/>
    <mergeCell ref="A49:M49"/>
    <mergeCell ref="A51:M51"/>
    <mergeCell ref="A44:M44"/>
    <mergeCell ref="A1:M1"/>
    <mergeCell ref="A2:M2"/>
    <mergeCell ref="A3:M3"/>
    <mergeCell ref="F5:F9"/>
    <mergeCell ref="G5:I6"/>
    <mergeCell ref="K5:L6"/>
    <mergeCell ref="B5:B9"/>
    <mergeCell ref="C5:C9"/>
    <mergeCell ref="D5:D9"/>
    <mergeCell ref="E5:E9"/>
    <mergeCell ref="H7:H9"/>
    <mergeCell ref="I7:I9"/>
    <mergeCell ref="K7:K9"/>
    <mergeCell ref="A16:M16"/>
    <mergeCell ref="A21:M21"/>
    <mergeCell ref="A26:M26"/>
    <mergeCell ref="G7:G9"/>
    <mergeCell ref="M5:M9"/>
    <mergeCell ref="L7:L9"/>
    <mergeCell ref="J5:J9"/>
    <mergeCell ref="A5:A9"/>
    <mergeCell ref="A10:M10"/>
  </mergeCells>
  <pageMargins left="0.78740157480314965" right="0.39370078740157483" top="0.59055118110236227" bottom="0.59055118110236227" header="0" footer="0"/>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1"/>
  <sheetViews>
    <sheetView zoomScale="93" zoomScaleNormal="93" workbookViewId="0">
      <pane xSplit="2" ySplit="10" topLeftCell="C41" activePane="bottomRight" state="frozen"/>
      <selection pane="topRight" activeCell="C1" sqref="C1"/>
      <selection pane="bottomLeft" activeCell="A11" sqref="A11"/>
      <selection pane="bottomRight" activeCell="A50" sqref="A50"/>
    </sheetView>
  </sheetViews>
  <sheetFormatPr defaultColWidth="9.109375" defaultRowHeight="13.2" x14ac:dyDescent="0.3"/>
  <cols>
    <col min="1" max="1" width="6.44140625" style="44" customWidth="1"/>
    <col min="2" max="2" width="5.33203125" style="123" customWidth="1"/>
    <col min="3" max="3" width="15" style="123" customWidth="1"/>
    <col min="4" max="4" width="9.44140625" style="123" customWidth="1"/>
    <col min="5" max="5" width="8.5546875" style="44" customWidth="1"/>
    <col min="6" max="6" width="10.44140625" style="123" customWidth="1"/>
    <col min="7" max="7" width="10.33203125" style="123" customWidth="1"/>
    <col min="8" max="8" width="10" style="123" customWidth="1"/>
    <col min="9" max="9" width="10.33203125" style="123" customWidth="1"/>
    <col min="10" max="10" width="14.88671875" style="125" customWidth="1"/>
    <col min="11" max="11" width="10.5546875" style="123" customWidth="1"/>
    <col min="12" max="12" width="10.109375" style="123" customWidth="1"/>
    <col min="13" max="13" width="11.33203125" style="123" customWidth="1"/>
    <col min="14" max="16384" width="9.109375" style="44"/>
  </cols>
  <sheetData>
    <row r="1" spans="1:13" ht="13.8" x14ac:dyDescent="0.3">
      <c r="A1" s="248" t="s">
        <v>1070</v>
      </c>
      <c r="B1" s="248"/>
      <c r="C1" s="248"/>
      <c r="D1" s="248"/>
      <c r="E1" s="248"/>
      <c r="F1" s="248"/>
      <c r="G1" s="248"/>
      <c r="H1" s="248"/>
      <c r="I1" s="248"/>
      <c r="J1" s="248"/>
      <c r="K1" s="248"/>
      <c r="L1" s="248"/>
      <c r="M1" s="248"/>
    </row>
    <row r="2" spans="1:13" ht="15" customHeight="1" x14ac:dyDescent="0.3">
      <c r="A2" s="265" t="s">
        <v>987</v>
      </c>
      <c r="B2" s="265"/>
      <c r="C2" s="265"/>
      <c r="D2" s="265"/>
      <c r="E2" s="265"/>
      <c r="F2" s="265"/>
      <c r="G2" s="265"/>
      <c r="H2" s="265"/>
      <c r="I2" s="265"/>
      <c r="J2" s="265"/>
      <c r="K2" s="265"/>
      <c r="L2" s="265"/>
      <c r="M2" s="265"/>
    </row>
    <row r="3" spans="1:13" ht="22.5" customHeight="1" x14ac:dyDescent="0.3">
      <c r="A3" s="274" t="s">
        <v>988</v>
      </c>
      <c r="B3" s="275"/>
      <c r="C3" s="275"/>
      <c r="D3" s="275"/>
      <c r="E3" s="275"/>
      <c r="F3" s="275"/>
      <c r="G3" s="275"/>
      <c r="H3" s="275"/>
      <c r="I3" s="275"/>
      <c r="J3" s="275"/>
      <c r="K3" s="275"/>
      <c r="L3" s="275"/>
      <c r="M3" s="275"/>
    </row>
    <row r="4" spans="1:13" ht="21" customHeight="1" x14ac:dyDescent="0.25">
      <c r="A4" s="54"/>
      <c r="B4" s="131"/>
      <c r="C4" s="131"/>
      <c r="D4" s="131"/>
      <c r="E4" s="54"/>
      <c r="F4" s="131"/>
    </row>
    <row r="5" spans="1:13" x14ac:dyDescent="0.3">
      <c r="A5" s="276" t="s">
        <v>324</v>
      </c>
      <c r="B5" s="258" t="s">
        <v>772</v>
      </c>
      <c r="C5" s="267" t="s">
        <v>0</v>
      </c>
      <c r="D5" s="258" t="s">
        <v>71</v>
      </c>
      <c r="E5" s="258" t="s">
        <v>72</v>
      </c>
      <c r="F5" s="258" t="s">
        <v>1</v>
      </c>
      <c r="G5" s="258" t="s">
        <v>73</v>
      </c>
      <c r="H5" s="258"/>
      <c r="I5" s="258"/>
      <c r="J5" s="258" t="s">
        <v>77</v>
      </c>
      <c r="K5" s="260" t="s">
        <v>78</v>
      </c>
      <c r="L5" s="260"/>
      <c r="M5" s="260" t="s">
        <v>80</v>
      </c>
    </row>
    <row r="6" spans="1:13" ht="25.5" customHeight="1" x14ac:dyDescent="0.3">
      <c r="A6" s="276"/>
      <c r="B6" s="258"/>
      <c r="C6" s="267"/>
      <c r="D6" s="258"/>
      <c r="E6" s="258"/>
      <c r="F6" s="258"/>
      <c r="G6" s="258"/>
      <c r="H6" s="258"/>
      <c r="I6" s="258"/>
      <c r="J6" s="258"/>
      <c r="K6" s="260"/>
      <c r="L6" s="260"/>
      <c r="M6" s="260"/>
    </row>
    <row r="7" spans="1:13" x14ac:dyDescent="0.3">
      <c r="A7" s="276"/>
      <c r="B7" s="258"/>
      <c r="C7" s="267"/>
      <c r="D7" s="258"/>
      <c r="E7" s="258"/>
      <c r="F7" s="258"/>
      <c r="G7" s="258" t="s">
        <v>74</v>
      </c>
      <c r="H7" s="258" t="s">
        <v>75</v>
      </c>
      <c r="I7" s="258" t="s">
        <v>76</v>
      </c>
      <c r="J7" s="258"/>
      <c r="K7" s="260" t="s">
        <v>746</v>
      </c>
      <c r="L7" s="260" t="s">
        <v>79</v>
      </c>
      <c r="M7" s="260"/>
    </row>
    <row r="8" spans="1:13" x14ac:dyDescent="0.3">
      <c r="A8" s="276"/>
      <c r="B8" s="258"/>
      <c r="C8" s="267"/>
      <c r="D8" s="258"/>
      <c r="E8" s="258"/>
      <c r="F8" s="258"/>
      <c r="G8" s="258"/>
      <c r="H8" s="258"/>
      <c r="I8" s="258"/>
      <c r="J8" s="258"/>
      <c r="K8" s="260"/>
      <c r="L8" s="260"/>
      <c r="M8" s="260"/>
    </row>
    <row r="9" spans="1:13" ht="21" customHeight="1" x14ac:dyDescent="0.3">
      <c r="A9" s="276"/>
      <c r="B9" s="258"/>
      <c r="C9" s="267"/>
      <c r="D9" s="258"/>
      <c r="E9" s="258"/>
      <c r="F9" s="258"/>
      <c r="G9" s="258"/>
      <c r="H9" s="258"/>
      <c r="I9" s="258"/>
      <c r="J9" s="258"/>
      <c r="K9" s="260"/>
      <c r="L9" s="260"/>
      <c r="M9" s="260"/>
    </row>
    <row r="10" spans="1:13" ht="18" customHeight="1" x14ac:dyDescent="0.3">
      <c r="A10" s="271" t="s">
        <v>309</v>
      </c>
      <c r="B10" s="272"/>
      <c r="C10" s="272"/>
      <c r="D10" s="272"/>
      <c r="E10" s="272"/>
      <c r="F10" s="272"/>
      <c r="G10" s="272"/>
      <c r="H10" s="272"/>
      <c r="I10" s="272"/>
      <c r="J10" s="272"/>
      <c r="K10" s="272"/>
      <c r="L10" s="272"/>
      <c r="M10" s="273"/>
    </row>
    <row r="11" spans="1:13" ht="211.2" x14ac:dyDescent="0.3">
      <c r="A11" s="35" t="s">
        <v>559</v>
      </c>
      <c r="B11" s="224">
        <v>2.0009999999999999</v>
      </c>
      <c r="C11" s="55" t="s">
        <v>184</v>
      </c>
      <c r="D11" s="37" t="s">
        <v>185</v>
      </c>
      <c r="E11" s="37"/>
      <c r="F11" s="93">
        <v>33291</v>
      </c>
      <c r="G11" s="93">
        <v>0</v>
      </c>
      <c r="H11" s="93">
        <v>33291</v>
      </c>
      <c r="I11" s="93">
        <v>0</v>
      </c>
      <c r="J11" s="126" t="s">
        <v>270</v>
      </c>
      <c r="K11" s="37" t="s">
        <v>186</v>
      </c>
      <c r="L11" s="37" t="s">
        <v>187</v>
      </c>
      <c r="M11" s="37"/>
    </row>
    <row r="12" spans="1:13" ht="264" x14ac:dyDescent="0.3">
      <c r="A12" s="35" t="s">
        <v>559</v>
      </c>
      <c r="B12" s="224">
        <v>2.0019999999999998</v>
      </c>
      <c r="C12" s="55" t="s">
        <v>188</v>
      </c>
      <c r="D12" s="37" t="s">
        <v>606</v>
      </c>
      <c r="E12" s="37"/>
      <c r="F12" s="93">
        <v>16345</v>
      </c>
      <c r="G12" s="93">
        <v>0</v>
      </c>
      <c r="H12" s="93">
        <v>16345</v>
      </c>
      <c r="I12" s="93">
        <v>0</v>
      </c>
      <c r="J12" s="126" t="s">
        <v>189</v>
      </c>
      <c r="K12" s="37" t="s">
        <v>190</v>
      </c>
      <c r="L12" s="37" t="s">
        <v>191</v>
      </c>
      <c r="M12" s="37"/>
    </row>
    <row r="13" spans="1:13" ht="166.5" customHeight="1" x14ac:dyDescent="0.3">
      <c r="A13" s="35" t="s">
        <v>559</v>
      </c>
      <c r="B13" s="224">
        <v>2.0030000000000001</v>
      </c>
      <c r="C13" s="55" t="s">
        <v>180</v>
      </c>
      <c r="D13" s="37" t="s">
        <v>606</v>
      </c>
      <c r="E13" s="37"/>
      <c r="F13" s="93">
        <v>25035</v>
      </c>
      <c r="G13" s="93">
        <v>0</v>
      </c>
      <c r="H13" s="93">
        <v>25035</v>
      </c>
      <c r="I13" s="93">
        <v>0</v>
      </c>
      <c r="J13" s="126" t="s">
        <v>181</v>
      </c>
      <c r="K13" s="37" t="s">
        <v>182</v>
      </c>
      <c r="L13" s="37" t="s">
        <v>183</v>
      </c>
      <c r="M13" s="37"/>
    </row>
    <row r="14" spans="1:13" ht="109.5" customHeight="1" x14ac:dyDescent="0.3">
      <c r="A14" s="35" t="s">
        <v>559</v>
      </c>
      <c r="B14" s="224">
        <v>2.004</v>
      </c>
      <c r="C14" s="55" t="s">
        <v>283</v>
      </c>
      <c r="D14" s="37" t="s">
        <v>607</v>
      </c>
      <c r="E14" s="37"/>
      <c r="F14" s="93">
        <v>46926</v>
      </c>
      <c r="G14" s="93">
        <v>0</v>
      </c>
      <c r="H14" s="93">
        <v>39887</v>
      </c>
      <c r="I14" s="93">
        <v>7039</v>
      </c>
      <c r="J14" s="126" t="s">
        <v>286</v>
      </c>
      <c r="K14" s="37" t="s">
        <v>284</v>
      </c>
      <c r="L14" s="37" t="s">
        <v>285</v>
      </c>
      <c r="M14" s="37"/>
    </row>
    <row r="15" spans="1:13" ht="128.25" customHeight="1" x14ac:dyDescent="0.3">
      <c r="A15" s="35" t="s">
        <v>559</v>
      </c>
      <c r="B15" s="224">
        <v>2.0049999999999999</v>
      </c>
      <c r="C15" s="55" t="s">
        <v>291</v>
      </c>
      <c r="D15" s="37" t="s">
        <v>185</v>
      </c>
      <c r="E15" s="37"/>
      <c r="F15" s="93">
        <v>25035</v>
      </c>
      <c r="G15" s="93">
        <v>0</v>
      </c>
      <c r="H15" s="93">
        <v>25035</v>
      </c>
      <c r="I15" s="93">
        <v>0</v>
      </c>
      <c r="J15" s="126" t="s">
        <v>292</v>
      </c>
      <c r="K15" s="37" t="s">
        <v>182</v>
      </c>
      <c r="L15" s="37" t="s">
        <v>183</v>
      </c>
      <c r="M15" s="37"/>
    </row>
    <row r="16" spans="1:13" ht="160.5" customHeight="1" x14ac:dyDescent="0.3">
      <c r="A16" s="35" t="s">
        <v>559</v>
      </c>
      <c r="B16" s="224">
        <v>2.0059999999999998</v>
      </c>
      <c r="C16" s="193" t="s">
        <v>928</v>
      </c>
      <c r="D16" s="193"/>
      <c r="E16" s="193"/>
      <c r="F16" s="194">
        <v>11325</v>
      </c>
      <c r="G16" s="194">
        <v>80</v>
      </c>
      <c r="H16" s="194">
        <v>11245</v>
      </c>
      <c r="I16" s="194">
        <v>0</v>
      </c>
      <c r="J16" s="195" t="s">
        <v>935</v>
      </c>
      <c r="K16" s="193" t="s">
        <v>936</v>
      </c>
      <c r="L16" s="193" t="s">
        <v>937</v>
      </c>
      <c r="M16" s="193"/>
    </row>
    <row r="17" spans="1:133" ht="189" customHeight="1" x14ac:dyDescent="0.3">
      <c r="A17" s="46" t="s">
        <v>561</v>
      </c>
      <c r="B17" s="224">
        <v>2.0070000000000001</v>
      </c>
      <c r="C17" s="58" t="s">
        <v>613</v>
      </c>
      <c r="D17" s="58" t="s">
        <v>611</v>
      </c>
      <c r="E17" s="59"/>
      <c r="F17" s="134">
        <v>40550</v>
      </c>
      <c r="G17" s="96">
        <v>6083</v>
      </c>
      <c r="H17" s="96">
        <v>34467</v>
      </c>
      <c r="I17" s="96">
        <v>0</v>
      </c>
      <c r="J17" s="58" t="s">
        <v>614</v>
      </c>
      <c r="K17" s="59" t="s">
        <v>13</v>
      </c>
      <c r="L17" s="59">
        <v>2020</v>
      </c>
      <c r="M17" s="58" t="s">
        <v>612</v>
      </c>
    </row>
    <row r="18" spans="1:133" ht="144.75" customHeight="1" x14ac:dyDescent="0.3">
      <c r="A18" s="35" t="s">
        <v>559</v>
      </c>
      <c r="B18" s="224">
        <v>2.008</v>
      </c>
      <c r="C18" s="58" t="s">
        <v>922</v>
      </c>
      <c r="D18" s="58" t="s">
        <v>1003</v>
      </c>
      <c r="E18" s="59"/>
      <c r="F18" s="134">
        <v>263996</v>
      </c>
      <c r="G18" s="96">
        <v>0</v>
      </c>
      <c r="H18" s="96">
        <v>224397</v>
      </c>
      <c r="I18" s="96">
        <v>39599</v>
      </c>
      <c r="J18" s="58" t="s">
        <v>923</v>
      </c>
      <c r="K18" s="59" t="s">
        <v>924</v>
      </c>
      <c r="L18" s="59" t="s">
        <v>925</v>
      </c>
      <c r="M18" s="58"/>
    </row>
    <row r="19" spans="1:133" ht="94.5" customHeight="1" x14ac:dyDescent="0.3">
      <c r="A19" s="47" t="s">
        <v>560</v>
      </c>
      <c r="B19" s="224">
        <v>2.0089999999999999</v>
      </c>
      <c r="C19" s="58" t="s">
        <v>749</v>
      </c>
      <c r="D19" s="58" t="s">
        <v>611</v>
      </c>
      <c r="E19" s="59"/>
      <c r="F19" s="134">
        <v>17000</v>
      </c>
      <c r="G19" s="96">
        <v>14450</v>
      </c>
      <c r="H19" s="96">
        <v>2550</v>
      </c>
      <c r="I19" s="96">
        <v>0</v>
      </c>
      <c r="J19" s="58" t="s">
        <v>751</v>
      </c>
      <c r="K19" s="59">
        <v>2016</v>
      </c>
      <c r="L19" s="59">
        <v>2020</v>
      </c>
      <c r="M19" s="58" t="s">
        <v>750</v>
      </c>
    </row>
    <row r="20" spans="1:133" ht="21" customHeight="1" x14ac:dyDescent="0.3">
      <c r="A20" s="271" t="s">
        <v>312</v>
      </c>
      <c r="B20" s="272"/>
      <c r="C20" s="272"/>
      <c r="D20" s="272"/>
      <c r="E20" s="272"/>
      <c r="F20" s="272"/>
      <c r="G20" s="272"/>
      <c r="H20" s="272"/>
      <c r="I20" s="272"/>
      <c r="J20" s="272"/>
      <c r="K20" s="272"/>
      <c r="L20" s="272"/>
      <c r="M20" s="273"/>
    </row>
    <row r="21" spans="1:133" ht="69.75" customHeight="1" x14ac:dyDescent="0.3">
      <c r="A21" s="46" t="s">
        <v>561</v>
      </c>
      <c r="B21" s="223">
        <v>2.0099999999999998</v>
      </c>
      <c r="C21" s="56" t="s">
        <v>583</v>
      </c>
      <c r="D21" s="56" t="s">
        <v>82</v>
      </c>
      <c r="E21" s="56"/>
      <c r="F21" s="95">
        <v>1137114</v>
      </c>
      <c r="G21" s="95">
        <v>344459</v>
      </c>
      <c r="H21" s="95">
        <v>0</v>
      </c>
      <c r="I21" s="95">
        <v>792655</v>
      </c>
      <c r="J21" s="117" t="s">
        <v>584</v>
      </c>
      <c r="K21" s="56" t="s">
        <v>585</v>
      </c>
      <c r="L21" s="56" t="s">
        <v>917</v>
      </c>
      <c r="M21" s="56"/>
    </row>
    <row r="22" spans="1:133" ht="78" customHeight="1" x14ac:dyDescent="0.3">
      <c r="A22" s="41" t="s">
        <v>559</v>
      </c>
      <c r="B22" s="223">
        <v>2.0110000000000001</v>
      </c>
      <c r="C22" s="58" t="s">
        <v>293</v>
      </c>
      <c r="D22" s="58" t="s">
        <v>610</v>
      </c>
      <c r="E22" s="5"/>
      <c r="F22" s="121">
        <v>84009</v>
      </c>
      <c r="G22" s="132">
        <v>84009</v>
      </c>
      <c r="H22" s="132">
        <v>0</v>
      </c>
      <c r="I22" s="132">
        <v>0</v>
      </c>
      <c r="J22" s="113" t="s">
        <v>295</v>
      </c>
      <c r="K22" s="58" t="s">
        <v>294</v>
      </c>
      <c r="L22" s="58" t="s">
        <v>13</v>
      </c>
      <c r="M22" s="58"/>
    </row>
    <row r="23" spans="1:133" s="50" customFormat="1" ht="22.5" customHeight="1" x14ac:dyDescent="0.3">
      <c r="A23" s="271" t="s">
        <v>311</v>
      </c>
      <c r="B23" s="272"/>
      <c r="C23" s="272"/>
      <c r="D23" s="272"/>
      <c r="E23" s="272"/>
      <c r="F23" s="272"/>
      <c r="G23" s="272"/>
      <c r="H23" s="272"/>
      <c r="I23" s="272"/>
      <c r="J23" s="272"/>
      <c r="K23" s="272"/>
      <c r="L23" s="272"/>
      <c r="M23" s="273"/>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row>
    <row r="25" spans="1:133" ht="15" customHeight="1" x14ac:dyDescent="0.25">
      <c r="A25" s="271" t="s">
        <v>310</v>
      </c>
      <c r="B25" s="272"/>
      <c r="C25" s="272"/>
      <c r="D25" s="272"/>
      <c r="E25" s="272"/>
      <c r="F25" s="272"/>
      <c r="G25" s="272"/>
      <c r="H25" s="272"/>
      <c r="I25" s="272"/>
      <c r="J25" s="272"/>
      <c r="K25" s="272"/>
      <c r="L25" s="272"/>
      <c r="M25" s="273"/>
    </row>
    <row r="26" spans="1:133" ht="15" customHeight="1" x14ac:dyDescent="0.3">
      <c r="A26" s="46"/>
      <c r="B26" s="38"/>
      <c r="C26" s="38"/>
      <c r="D26" s="38"/>
      <c r="E26" s="38"/>
      <c r="F26" s="94"/>
      <c r="G26" s="94"/>
      <c r="H26" s="94"/>
      <c r="I26" s="94"/>
      <c r="J26" s="118"/>
      <c r="K26" s="38"/>
      <c r="L26" s="38"/>
      <c r="M26" s="37"/>
    </row>
    <row r="27" spans="1:133" ht="21.75" customHeight="1" x14ac:dyDescent="0.25">
      <c r="A27" s="271" t="s">
        <v>313</v>
      </c>
      <c r="B27" s="272"/>
      <c r="C27" s="272"/>
      <c r="D27" s="272"/>
      <c r="E27" s="272"/>
      <c r="F27" s="272"/>
      <c r="G27" s="272"/>
      <c r="H27" s="272"/>
      <c r="I27" s="272"/>
      <c r="J27" s="272"/>
      <c r="K27" s="272"/>
      <c r="L27" s="272"/>
      <c r="M27" s="273"/>
    </row>
    <row r="28" spans="1:133" ht="17.25" customHeight="1" x14ac:dyDescent="0.25">
      <c r="A28" s="271" t="s">
        <v>314</v>
      </c>
      <c r="B28" s="272"/>
      <c r="C28" s="272"/>
      <c r="D28" s="272"/>
      <c r="E28" s="272"/>
      <c r="F28" s="272"/>
      <c r="G28" s="272"/>
      <c r="H28" s="272"/>
      <c r="I28" s="272"/>
      <c r="J28" s="272"/>
      <c r="K28" s="272"/>
      <c r="L28" s="272"/>
      <c r="M28" s="273"/>
    </row>
    <row r="29" spans="1:133" ht="10.5" customHeight="1" x14ac:dyDescent="0.3">
      <c r="A29" s="46"/>
      <c r="B29" s="38"/>
      <c r="C29" s="38"/>
      <c r="D29" s="38"/>
      <c r="E29" s="38"/>
      <c r="F29" s="94"/>
      <c r="G29" s="94"/>
      <c r="H29" s="94"/>
      <c r="I29" s="94"/>
      <c r="J29" s="118"/>
      <c r="K29" s="38"/>
      <c r="L29" s="38"/>
      <c r="M29" s="37"/>
    </row>
    <row r="30" spans="1:133" ht="21" customHeight="1" x14ac:dyDescent="0.25">
      <c r="A30" s="271" t="s">
        <v>315</v>
      </c>
      <c r="B30" s="272"/>
      <c r="C30" s="272"/>
      <c r="D30" s="272"/>
      <c r="E30" s="272"/>
      <c r="F30" s="272"/>
      <c r="G30" s="272"/>
      <c r="H30" s="272"/>
      <c r="I30" s="272"/>
      <c r="J30" s="272"/>
      <c r="K30" s="272"/>
      <c r="L30" s="272"/>
      <c r="M30" s="273"/>
    </row>
    <row r="31" spans="1:133" ht="85.5" customHeight="1" x14ac:dyDescent="0.3">
      <c r="A31" s="46" t="s">
        <v>561</v>
      </c>
      <c r="B31" s="223">
        <v>2.012</v>
      </c>
      <c r="C31" s="38" t="s">
        <v>659</v>
      </c>
      <c r="D31" s="38" t="s">
        <v>737</v>
      </c>
      <c r="E31" s="38" t="s">
        <v>232</v>
      </c>
      <c r="F31" s="94">
        <v>121810</v>
      </c>
      <c r="G31" s="94">
        <v>12181</v>
      </c>
      <c r="H31" s="94">
        <v>109629</v>
      </c>
      <c r="I31" s="94">
        <v>0</v>
      </c>
      <c r="J31" s="118" t="s">
        <v>233</v>
      </c>
      <c r="K31" s="38" t="s">
        <v>16</v>
      </c>
      <c r="L31" s="38" t="s">
        <v>13</v>
      </c>
      <c r="M31" s="37"/>
    </row>
    <row r="32" spans="1:133" ht="75" customHeight="1" x14ac:dyDescent="0.3">
      <c r="A32" s="47" t="s">
        <v>560</v>
      </c>
      <c r="B32" s="223">
        <v>2.0129999999999999</v>
      </c>
      <c r="C32" s="38" t="s">
        <v>926</v>
      </c>
      <c r="D32" s="58" t="s">
        <v>128</v>
      </c>
      <c r="E32" s="38"/>
      <c r="F32" s="94">
        <v>25000</v>
      </c>
      <c r="G32" s="94">
        <v>2500</v>
      </c>
      <c r="H32" s="94">
        <v>22500</v>
      </c>
      <c r="I32" s="94">
        <v>0</v>
      </c>
      <c r="J32" s="118" t="s">
        <v>927</v>
      </c>
      <c r="K32" s="38" t="s">
        <v>911</v>
      </c>
      <c r="L32" s="38" t="s">
        <v>183</v>
      </c>
      <c r="M32" s="37"/>
    </row>
    <row r="33" spans="1:13" ht="20.25" customHeight="1" x14ac:dyDescent="0.25">
      <c r="A33" s="271" t="s">
        <v>316</v>
      </c>
      <c r="B33" s="272"/>
      <c r="C33" s="272"/>
      <c r="D33" s="272"/>
      <c r="E33" s="272"/>
      <c r="F33" s="272"/>
      <c r="G33" s="272"/>
      <c r="H33" s="272"/>
      <c r="I33" s="272"/>
      <c r="J33" s="272"/>
      <c r="K33" s="272"/>
      <c r="L33" s="272"/>
      <c r="M33" s="273"/>
    </row>
    <row r="34" spans="1:13" ht="21" customHeight="1" x14ac:dyDescent="0.3">
      <c r="A34" s="47"/>
      <c r="B34" s="58"/>
      <c r="C34" s="58"/>
      <c r="D34" s="58"/>
      <c r="E34" s="5"/>
      <c r="F34" s="132"/>
      <c r="G34" s="132"/>
      <c r="H34" s="132"/>
      <c r="I34" s="132"/>
      <c r="J34" s="113"/>
      <c r="K34" s="58"/>
      <c r="L34" s="58"/>
      <c r="M34" s="58"/>
    </row>
    <row r="35" spans="1:13" ht="21" customHeight="1" x14ac:dyDescent="0.25">
      <c r="A35" s="271" t="s">
        <v>317</v>
      </c>
      <c r="B35" s="272"/>
      <c r="C35" s="272"/>
      <c r="D35" s="272"/>
      <c r="E35" s="272"/>
      <c r="F35" s="272"/>
      <c r="G35" s="272"/>
      <c r="H35" s="272"/>
      <c r="I35" s="272"/>
      <c r="J35" s="272"/>
      <c r="K35" s="272"/>
      <c r="L35" s="272"/>
      <c r="M35" s="273"/>
    </row>
    <row r="36" spans="1:13" ht="72" customHeight="1" x14ac:dyDescent="0.3">
      <c r="A36" s="47" t="s">
        <v>560</v>
      </c>
      <c r="B36" s="223">
        <v>2.0139999999999998</v>
      </c>
      <c r="C36" s="62" t="s">
        <v>910</v>
      </c>
      <c r="D36" s="58" t="s">
        <v>128</v>
      </c>
      <c r="E36" s="62"/>
      <c r="F36" s="136">
        <v>19513</v>
      </c>
      <c r="G36" s="97">
        <v>1951</v>
      </c>
      <c r="H36" s="97">
        <v>17562</v>
      </c>
      <c r="I36" s="97"/>
      <c r="J36" s="58" t="s">
        <v>140</v>
      </c>
      <c r="K36" s="62" t="s">
        <v>911</v>
      </c>
      <c r="L36" s="62" t="s">
        <v>912</v>
      </c>
      <c r="M36" s="58" t="s">
        <v>846</v>
      </c>
    </row>
    <row r="37" spans="1:13" ht="77.25" customHeight="1" x14ac:dyDescent="0.3">
      <c r="A37" s="46" t="s">
        <v>561</v>
      </c>
      <c r="B37" s="70">
        <v>2.0150000000000001</v>
      </c>
      <c r="C37" s="58" t="s">
        <v>402</v>
      </c>
      <c r="D37" s="58" t="s">
        <v>618</v>
      </c>
      <c r="E37" s="58"/>
      <c r="F37" s="210">
        <v>14000</v>
      </c>
      <c r="G37" s="210">
        <v>14000</v>
      </c>
      <c r="H37" s="58"/>
      <c r="I37" s="58"/>
      <c r="J37" s="58" t="s">
        <v>11</v>
      </c>
      <c r="K37" s="58">
        <v>2016</v>
      </c>
      <c r="L37" s="58">
        <v>2017</v>
      </c>
      <c r="M37" s="58" t="s">
        <v>300</v>
      </c>
    </row>
    <row r="38" spans="1:13" ht="73.5" customHeight="1" x14ac:dyDescent="0.3">
      <c r="A38" s="46" t="s">
        <v>561</v>
      </c>
      <c r="B38" s="225">
        <v>2.016</v>
      </c>
      <c r="C38" s="62" t="s">
        <v>643</v>
      </c>
      <c r="D38" s="62" t="s">
        <v>703</v>
      </c>
      <c r="E38" s="245" t="s">
        <v>232</v>
      </c>
      <c r="F38" s="136">
        <v>216277</v>
      </c>
      <c r="G38" s="97">
        <v>64883</v>
      </c>
      <c r="H38" s="97">
        <v>151394</v>
      </c>
      <c r="I38" s="97">
        <v>0</v>
      </c>
      <c r="J38" s="62" t="s">
        <v>233</v>
      </c>
      <c r="K38" s="62" t="s">
        <v>57</v>
      </c>
      <c r="L38" s="62" t="s">
        <v>13</v>
      </c>
      <c r="M38" s="57" t="s">
        <v>846</v>
      </c>
    </row>
    <row r="39" spans="1:13" ht="15" customHeight="1" x14ac:dyDescent="0.25">
      <c r="A39" s="271" t="s">
        <v>318</v>
      </c>
      <c r="B39" s="272"/>
      <c r="C39" s="272"/>
      <c r="D39" s="272"/>
      <c r="E39" s="272"/>
      <c r="F39" s="272"/>
      <c r="G39" s="272"/>
      <c r="H39" s="272"/>
      <c r="I39" s="272"/>
      <c r="J39" s="272"/>
      <c r="K39" s="272"/>
      <c r="L39" s="272"/>
      <c r="M39" s="273"/>
    </row>
    <row r="40" spans="1:13" ht="51.6" x14ac:dyDescent="0.3">
      <c r="A40" s="46" t="s">
        <v>561</v>
      </c>
      <c r="B40" s="224">
        <v>2.0169999999999999</v>
      </c>
      <c r="C40" s="37" t="s">
        <v>638</v>
      </c>
      <c r="D40" s="36" t="s">
        <v>736</v>
      </c>
      <c r="E40" s="246" t="s">
        <v>232</v>
      </c>
      <c r="F40" s="93">
        <v>363669</v>
      </c>
      <c r="G40" s="93">
        <v>36367</v>
      </c>
      <c r="H40" s="93">
        <v>327302</v>
      </c>
      <c r="I40" s="93">
        <v>0</v>
      </c>
      <c r="J40" s="119" t="s">
        <v>233</v>
      </c>
      <c r="K40" s="36" t="s">
        <v>57</v>
      </c>
      <c r="L40" s="36" t="s">
        <v>13</v>
      </c>
      <c r="M40" s="36"/>
    </row>
    <row r="41" spans="1:13" ht="12.75" customHeight="1" x14ac:dyDescent="0.25">
      <c r="A41" s="271" t="s">
        <v>319</v>
      </c>
      <c r="B41" s="272"/>
      <c r="C41" s="272"/>
      <c r="D41" s="272"/>
      <c r="E41" s="272"/>
      <c r="F41" s="272"/>
      <c r="G41" s="272"/>
      <c r="H41" s="272"/>
      <c r="I41" s="272"/>
      <c r="J41" s="272"/>
      <c r="K41" s="272"/>
      <c r="L41" s="272"/>
      <c r="M41" s="273"/>
    </row>
    <row r="42" spans="1:13" ht="12.75" customHeight="1" x14ac:dyDescent="0.3">
      <c r="A42" s="280" t="s">
        <v>320</v>
      </c>
      <c r="B42" s="281"/>
      <c r="C42" s="281"/>
      <c r="D42" s="281"/>
      <c r="E42" s="281"/>
      <c r="F42" s="281"/>
      <c r="G42" s="281"/>
      <c r="H42" s="281"/>
      <c r="I42" s="281"/>
      <c r="J42" s="281"/>
      <c r="K42" s="281"/>
      <c r="L42" s="281"/>
      <c r="M42" s="282"/>
    </row>
    <row r="44" spans="1:13" ht="12.75" customHeight="1" x14ac:dyDescent="0.3">
      <c r="A44" s="280" t="s">
        <v>321</v>
      </c>
      <c r="B44" s="281"/>
      <c r="C44" s="281"/>
      <c r="D44" s="281"/>
      <c r="E44" s="281"/>
      <c r="F44" s="281"/>
      <c r="G44" s="281"/>
      <c r="H44" s="281"/>
      <c r="I44" s="281"/>
      <c r="J44" s="281"/>
      <c r="K44" s="281"/>
      <c r="L44" s="281"/>
      <c r="M44" s="282"/>
    </row>
    <row r="45" spans="1:13" ht="66" x14ac:dyDescent="0.3">
      <c r="A45" s="46" t="s">
        <v>561</v>
      </c>
      <c r="B45" s="224">
        <v>2.0179999999999998</v>
      </c>
      <c r="C45" s="37" t="s">
        <v>645</v>
      </c>
      <c r="D45" s="36" t="s">
        <v>736</v>
      </c>
      <c r="E45" s="247" t="s">
        <v>232</v>
      </c>
      <c r="F45" s="133">
        <v>363911</v>
      </c>
      <c r="G45" s="133">
        <v>36391</v>
      </c>
      <c r="H45" s="133">
        <v>327520</v>
      </c>
      <c r="I45" s="133">
        <v>0</v>
      </c>
      <c r="J45" s="119" t="s">
        <v>233</v>
      </c>
      <c r="K45" s="36" t="s">
        <v>57</v>
      </c>
      <c r="L45" s="36" t="s">
        <v>13</v>
      </c>
      <c r="M45" s="36"/>
    </row>
    <row r="46" spans="1:13" ht="12.75" customHeight="1" x14ac:dyDescent="0.25">
      <c r="A46" s="280" t="s">
        <v>322</v>
      </c>
      <c r="B46" s="281"/>
      <c r="C46" s="281"/>
      <c r="D46" s="281"/>
      <c r="E46" s="281"/>
      <c r="F46" s="281"/>
      <c r="G46" s="281"/>
      <c r="H46" s="281"/>
      <c r="I46" s="281"/>
      <c r="J46" s="281"/>
      <c r="K46" s="281"/>
      <c r="L46" s="281"/>
      <c r="M46" s="282"/>
    </row>
    <row r="47" spans="1:13" ht="16.5" customHeight="1" x14ac:dyDescent="0.25">
      <c r="A47" s="277" t="s">
        <v>323</v>
      </c>
      <c r="B47" s="278"/>
      <c r="C47" s="278"/>
      <c r="D47" s="278"/>
      <c r="E47" s="278"/>
      <c r="F47" s="278"/>
      <c r="G47" s="278"/>
      <c r="H47" s="278"/>
      <c r="I47" s="278"/>
      <c r="J47" s="278"/>
      <c r="K47" s="278"/>
      <c r="L47" s="278"/>
      <c r="M47" s="279"/>
    </row>
    <row r="48" spans="1:13" ht="51.6" x14ac:dyDescent="0.3">
      <c r="A48" s="46" t="s">
        <v>561</v>
      </c>
      <c r="B48" s="224">
        <v>2.0190000000000001</v>
      </c>
      <c r="C48" s="62" t="s">
        <v>649</v>
      </c>
      <c r="D48" s="36" t="s">
        <v>736</v>
      </c>
      <c r="E48" s="247" t="s">
        <v>232</v>
      </c>
      <c r="F48" s="93">
        <v>246587</v>
      </c>
      <c r="G48" s="93">
        <v>24659</v>
      </c>
      <c r="H48" s="93">
        <v>221928</v>
      </c>
      <c r="I48" s="93">
        <v>0</v>
      </c>
      <c r="J48" s="119" t="s">
        <v>233</v>
      </c>
      <c r="K48" s="36" t="s">
        <v>57</v>
      </c>
      <c r="L48" s="36" t="s">
        <v>13</v>
      </c>
      <c r="M48" s="36"/>
    </row>
    <row r="49" spans="1:9" ht="12.75" x14ac:dyDescent="0.25">
      <c r="B49" s="44"/>
      <c r="C49" s="44"/>
    </row>
    <row r="50" spans="1:9" x14ac:dyDescent="0.3">
      <c r="A50" s="150"/>
      <c r="B50" s="151" t="s">
        <v>948</v>
      </c>
      <c r="C50" s="152">
        <v>19</v>
      </c>
      <c r="F50" s="144">
        <f>SUM(F11:F49)</f>
        <v>3071393</v>
      </c>
      <c r="G50" s="144">
        <f>SUM(G11:G49)</f>
        <v>642013</v>
      </c>
      <c r="H50" s="144">
        <f>SUM(H11:H49)</f>
        <v>1590087</v>
      </c>
      <c r="I50" s="144">
        <f>SUM(I11:I49)</f>
        <v>839293</v>
      </c>
    </row>
    <row r="51" spans="1:9" ht="46.5" customHeight="1" x14ac:dyDescent="0.3">
      <c r="F51" s="37" t="s">
        <v>1</v>
      </c>
      <c r="G51" s="37" t="s">
        <v>74</v>
      </c>
      <c r="H51" s="37" t="s">
        <v>75</v>
      </c>
      <c r="I51" s="37" t="s">
        <v>76</v>
      </c>
    </row>
  </sheetData>
  <autoFilter ref="A4:M41"/>
  <mergeCells count="33">
    <mergeCell ref="A47:M47"/>
    <mergeCell ref="A35:M35"/>
    <mergeCell ref="A39:M39"/>
    <mergeCell ref="A41:M41"/>
    <mergeCell ref="A42:M42"/>
    <mergeCell ref="A44:M44"/>
    <mergeCell ref="A46:M46"/>
    <mergeCell ref="A25:M25"/>
    <mergeCell ref="A27:M27"/>
    <mergeCell ref="A28:M28"/>
    <mergeCell ref="A30:M30"/>
    <mergeCell ref="A33:M33"/>
    <mergeCell ref="A1:M1"/>
    <mergeCell ref="A2:M2"/>
    <mergeCell ref="A3:M3"/>
    <mergeCell ref="F5:F9"/>
    <mergeCell ref="M5:M9"/>
    <mergeCell ref="J5:J9"/>
    <mergeCell ref="D5:D9"/>
    <mergeCell ref="C5:C9"/>
    <mergeCell ref="E5:E9"/>
    <mergeCell ref="K7:K9"/>
    <mergeCell ref="L7:L9"/>
    <mergeCell ref="A5:A9"/>
    <mergeCell ref="B5:B9"/>
    <mergeCell ref="A23:M23"/>
    <mergeCell ref="K5:L6"/>
    <mergeCell ref="G5:I6"/>
    <mergeCell ref="G7:G9"/>
    <mergeCell ref="H7:H9"/>
    <mergeCell ref="I7:I9"/>
    <mergeCell ref="A10:M10"/>
    <mergeCell ref="A20:M20"/>
  </mergeCells>
  <pageMargins left="0.78740157480314965" right="0.39370078740157483" top="0.59055118110236227" bottom="0.59055118110236227"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53"/>
  <sheetViews>
    <sheetView tabSelected="1" zoomScaleNormal="100" workbookViewId="0">
      <pane xSplit="3" ySplit="7" topLeftCell="D252" activePane="bottomRight" state="frozen"/>
      <selection pane="topRight" activeCell="D1" sqref="D1"/>
      <selection pane="bottomLeft" activeCell="A8" sqref="A8"/>
      <selection pane="bottomRight" sqref="A1:M1"/>
    </sheetView>
  </sheetViews>
  <sheetFormatPr defaultColWidth="9.109375" defaultRowHeight="13.2" x14ac:dyDescent="0.25"/>
  <cols>
    <col min="1" max="1" width="5" style="43" customWidth="1"/>
    <col min="2" max="2" width="5.5546875" style="112" customWidth="1"/>
    <col min="3" max="3" width="16.88671875" style="112" customWidth="1"/>
    <col min="4" max="4" width="10.33203125" style="112" customWidth="1"/>
    <col min="5" max="5" width="7.6640625" style="112" customWidth="1"/>
    <col min="6" max="6" width="12.44140625" style="112" customWidth="1"/>
    <col min="7" max="7" width="14" style="112" bestFit="1" customWidth="1"/>
    <col min="8" max="8" width="12.44140625" style="112" customWidth="1"/>
    <col min="9" max="9" width="10.109375" style="112" customWidth="1"/>
    <col min="10" max="10" width="15.44140625" style="112" customWidth="1"/>
    <col min="11" max="11" width="10.109375" style="112" customWidth="1"/>
    <col min="12" max="12" width="9.88671875" style="112" customWidth="1"/>
    <col min="13" max="13" width="11.44140625" style="112" customWidth="1"/>
    <col min="14" max="16384" width="9.109375" style="43"/>
  </cols>
  <sheetData>
    <row r="1" spans="1:14" ht="13.8" x14ac:dyDescent="0.25">
      <c r="A1" s="283" t="s">
        <v>1070</v>
      </c>
      <c r="B1" s="283"/>
      <c r="C1" s="283"/>
      <c r="D1" s="283"/>
      <c r="E1" s="283"/>
      <c r="F1" s="283"/>
      <c r="G1" s="283"/>
      <c r="H1" s="283"/>
      <c r="I1" s="283"/>
      <c r="J1" s="283"/>
      <c r="K1" s="283"/>
      <c r="L1" s="283"/>
      <c r="M1" s="283"/>
    </row>
    <row r="2" spans="1:14" ht="15" customHeight="1" x14ac:dyDescent="0.25">
      <c r="A2" s="284" t="s">
        <v>987</v>
      </c>
      <c r="B2" s="284"/>
      <c r="C2" s="284"/>
      <c r="D2" s="284"/>
      <c r="E2" s="284"/>
      <c r="F2" s="284"/>
      <c r="G2" s="284"/>
      <c r="H2" s="284"/>
      <c r="I2" s="284"/>
      <c r="J2" s="284"/>
      <c r="K2" s="284"/>
      <c r="L2" s="284"/>
      <c r="M2" s="284"/>
    </row>
    <row r="3" spans="1:14" ht="13.8" thickBot="1" x14ac:dyDescent="0.3">
      <c r="A3" s="285" t="s">
        <v>665</v>
      </c>
      <c r="B3" s="285"/>
      <c r="C3" s="285"/>
      <c r="D3" s="285"/>
      <c r="E3" s="285"/>
      <c r="F3" s="285"/>
      <c r="G3" s="285"/>
      <c r="H3" s="285"/>
      <c r="I3" s="285"/>
      <c r="J3" s="285"/>
      <c r="K3" s="285"/>
      <c r="L3" s="285"/>
      <c r="M3" s="285"/>
    </row>
    <row r="4" spans="1:14" x14ac:dyDescent="0.25">
      <c r="A4" s="286" t="s">
        <v>327</v>
      </c>
      <c r="B4" s="304" t="s">
        <v>70</v>
      </c>
      <c r="C4" s="305" t="s">
        <v>0</v>
      </c>
      <c r="D4" s="292" t="s">
        <v>71</v>
      </c>
      <c r="E4" s="298" t="s">
        <v>72</v>
      </c>
      <c r="F4" s="300" t="s">
        <v>1</v>
      </c>
      <c r="G4" s="294" t="s">
        <v>73</v>
      </c>
      <c r="H4" s="302"/>
      <c r="I4" s="302"/>
      <c r="J4" s="292" t="s">
        <v>77</v>
      </c>
      <c r="K4" s="294" t="s">
        <v>78</v>
      </c>
      <c r="L4" s="295"/>
      <c r="M4" s="292" t="s">
        <v>80</v>
      </c>
    </row>
    <row r="5" spans="1:14" ht="56.25" customHeight="1" x14ac:dyDescent="0.25">
      <c r="A5" s="287"/>
      <c r="B5" s="304"/>
      <c r="C5" s="306"/>
      <c r="D5" s="293"/>
      <c r="E5" s="299"/>
      <c r="F5" s="301"/>
      <c r="G5" s="296"/>
      <c r="H5" s="303"/>
      <c r="I5" s="303"/>
      <c r="J5" s="293"/>
      <c r="K5" s="296"/>
      <c r="L5" s="297"/>
      <c r="M5" s="293"/>
    </row>
    <row r="6" spans="1:14" ht="34.200000000000003" x14ac:dyDescent="0.25">
      <c r="A6" s="288"/>
      <c r="B6" s="304"/>
      <c r="C6" s="306"/>
      <c r="D6" s="293"/>
      <c r="E6" s="299"/>
      <c r="F6" s="301"/>
      <c r="G6" s="110" t="s">
        <v>74</v>
      </c>
      <c r="H6" s="110" t="s">
        <v>75</v>
      </c>
      <c r="I6" s="110" t="s">
        <v>76</v>
      </c>
      <c r="J6" s="293"/>
      <c r="K6" s="110" t="s">
        <v>746</v>
      </c>
      <c r="L6" s="110" t="s">
        <v>79</v>
      </c>
      <c r="M6" s="293"/>
    </row>
    <row r="7" spans="1:14" ht="16.5" customHeight="1" x14ac:dyDescent="0.25">
      <c r="A7" s="289" t="s">
        <v>309</v>
      </c>
      <c r="B7" s="290"/>
      <c r="C7" s="290"/>
      <c r="D7" s="290"/>
      <c r="E7" s="290"/>
      <c r="F7" s="290"/>
      <c r="G7" s="290"/>
      <c r="H7" s="290"/>
      <c r="I7" s="290"/>
      <c r="J7" s="290"/>
      <c r="K7" s="290"/>
      <c r="L7" s="290"/>
      <c r="M7" s="291"/>
    </row>
    <row r="8" spans="1:14" ht="75" customHeight="1" x14ac:dyDescent="0.25">
      <c r="A8" s="35" t="s">
        <v>559</v>
      </c>
      <c r="B8" s="66">
        <v>3.0009999999999999</v>
      </c>
      <c r="C8" s="58" t="s">
        <v>55</v>
      </c>
      <c r="D8" s="58" t="s">
        <v>268</v>
      </c>
      <c r="E8" s="58"/>
      <c r="F8" s="134">
        <v>400000</v>
      </c>
      <c r="G8" s="96">
        <v>80000</v>
      </c>
      <c r="H8" s="96">
        <v>320000</v>
      </c>
      <c r="I8" s="96">
        <v>0</v>
      </c>
      <c r="J8" s="58" t="s">
        <v>56</v>
      </c>
      <c r="K8" s="58" t="s">
        <v>13</v>
      </c>
      <c r="L8" s="58" t="s">
        <v>304</v>
      </c>
      <c r="M8" s="56"/>
      <c r="N8" s="43" t="s">
        <v>967</v>
      </c>
    </row>
    <row r="9" spans="1:14" ht="87" customHeight="1" thickBot="1" x14ac:dyDescent="0.3">
      <c r="A9" s="35" t="s">
        <v>559</v>
      </c>
      <c r="B9" s="66">
        <v>3.0019999999999998</v>
      </c>
      <c r="C9" s="58" t="s">
        <v>891</v>
      </c>
      <c r="D9" s="58" t="s">
        <v>604</v>
      </c>
      <c r="E9" s="58"/>
      <c r="F9" s="185">
        <v>60000</v>
      </c>
      <c r="G9" s="96">
        <v>60000</v>
      </c>
      <c r="H9" s="96"/>
      <c r="I9" s="96"/>
      <c r="J9" s="58"/>
      <c r="K9" s="58" t="s">
        <v>13</v>
      </c>
      <c r="L9" s="58" t="s">
        <v>304</v>
      </c>
      <c r="M9" s="56"/>
    </row>
    <row r="10" spans="1:14" ht="87" customHeight="1" thickBot="1" x14ac:dyDescent="0.3">
      <c r="A10" s="205" t="s">
        <v>561</v>
      </c>
      <c r="B10" s="66">
        <v>3.0030000000000001</v>
      </c>
      <c r="C10" s="207" t="s">
        <v>997</v>
      </c>
      <c r="D10" s="206" t="s">
        <v>85</v>
      </c>
      <c r="E10" s="208">
        <v>0</v>
      </c>
      <c r="F10" s="208">
        <v>150000</v>
      </c>
      <c r="G10" s="208">
        <v>15000</v>
      </c>
      <c r="H10" s="208">
        <v>135000</v>
      </c>
      <c r="I10" s="208" t="s">
        <v>742</v>
      </c>
      <c r="J10" s="208"/>
      <c r="K10" s="208">
        <v>2017</v>
      </c>
      <c r="L10" s="208">
        <v>2020</v>
      </c>
      <c r="M10" s="209" t="s">
        <v>678</v>
      </c>
    </row>
    <row r="11" spans="1:14" ht="84.75" customHeight="1" x14ac:dyDescent="0.25">
      <c r="A11" s="35" t="s">
        <v>559</v>
      </c>
      <c r="B11" s="66">
        <v>3.004</v>
      </c>
      <c r="C11" s="56" t="s">
        <v>196</v>
      </c>
      <c r="D11" s="56" t="s">
        <v>7</v>
      </c>
      <c r="E11" s="56"/>
      <c r="F11" s="135">
        <v>142287</v>
      </c>
      <c r="G11" s="92">
        <v>0</v>
      </c>
      <c r="H11" s="92">
        <v>142287</v>
      </c>
      <c r="I11" s="92">
        <v>0</v>
      </c>
      <c r="J11" s="56" t="s">
        <v>197</v>
      </c>
      <c r="K11" s="56" t="s">
        <v>16</v>
      </c>
      <c r="L11" s="56" t="s">
        <v>304</v>
      </c>
      <c r="M11" s="56" t="s">
        <v>198</v>
      </c>
    </row>
    <row r="12" spans="1:14" ht="141" customHeight="1" x14ac:dyDescent="0.25">
      <c r="A12" s="46" t="s">
        <v>561</v>
      </c>
      <c r="B12" s="66">
        <v>3.0049999999999999</v>
      </c>
      <c r="C12" s="67" t="s">
        <v>989</v>
      </c>
      <c r="D12" s="62" t="s">
        <v>271</v>
      </c>
      <c r="E12" s="62"/>
      <c r="F12" s="136">
        <v>500000</v>
      </c>
      <c r="G12" s="97">
        <f>F12-H12</f>
        <v>75000</v>
      </c>
      <c r="H12" s="97">
        <v>425000</v>
      </c>
      <c r="I12" s="97">
        <v>0</v>
      </c>
      <c r="J12" s="62" t="s">
        <v>990</v>
      </c>
      <c r="K12" s="62" t="s">
        <v>303</v>
      </c>
      <c r="L12" s="62" t="s">
        <v>564</v>
      </c>
      <c r="M12" s="62" t="s">
        <v>773</v>
      </c>
    </row>
    <row r="13" spans="1:14" ht="184.8" x14ac:dyDescent="0.25">
      <c r="A13" s="46" t="s">
        <v>561</v>
      </c>
      <c r="B13" s="66">
        <v>3.0059999999999998</v>
      </c>
      <c r="C13" s="67" t="s">
        <v>118</v>
      </c>
      <c r="D13" s="62" t="s">
        <v>272</v>
      </c>
      <c r="E13" s="62"/>
      <c r="F13" s="136">
        <v>500000</v>
      </c>
      <c r="G13" s="97">
        <f>F13-H13</f>
        <v>75000</v>
      </c>
      <c r="H13" s="97">
        <v>425000</v>
      </c>
      <c r="I13" s="97" t="s">
        <v>119</v>
      </c>
      <c r="J13" s="62" t="s">
        <v>273</v>
      </c>
      <c r="K13" s="62" t="s">
        <v>303</v>
      </c>
      <c r="L13" s="62" t="s">
        <v>991</v>
      </c>
      <c r="M13" s="62" t="s">
        <v>230</v>
      </c>
    </row>
    <row r="14" spans="1:14" ht="158.4" x14ac:dyDescent="0.25">
      <c r="A14" s="35" t="s">
        <v>559</v>
      </c>
      <c r="B14" s="66">
        <v>3.0070000000000001</v>
      </c>
      <c r="C14" s="58" t="s">
        <v>993</v>
      </c>
      <c r="D14" s="58" t="s">
        <v>615</v>
      </c>
      <c r="E14" s="59"/>
      <c r="F14" s="134">
        <v>135000</v>
      </c>
      <c r="G14" s="96">
        <v>13500</v>
      </c>
      <c r="H14" s="96">
        <v>114750</v>
      </c>
      <c r="I14" s="96">
        <v>6750</v>
      </c>
      <c r="J14" s="58" t="s">
        <v>774</v>
      </c>
      <c r="K14" s="59" t="s">
        <v>13</v>
      </c>
      <c r="L14" s="59">
        <v>2019</v>
      </c>
      <c r="M14" s="58" t="s">
        <v>612</v>
      </c>
    </row>
    <row r="15" spans="1:14" ht="59.25" customHeight="1" x14ac:dyDescent="0.25">
      <c r="A15" s="47" t="s">
        <v>560</v>
      </c>
      <c r="B15" s="66">
        <v>3.008</v>
      </c>
      <c r="C15" s="67" t="s">
        <v>661</v>
      </c>
      <c r="D15" s="62" t="s">
        <v>132</v>
      </c>
      <c r="E15" s="62"/>
      <c r="F15" s="136">
        <v>50000</v>
      </c>
      <c r="G15" s="97">
        <v>50000</v>
      </c>
      <c r="H15" s="97">
        <v>0</v>
      </c>
      <c r="I15" s="97">
        <v>0</v>
      </c>
      <c r="J15" s="62"/>
      <c r="K15" s="62" t="s">
        <v>13</v>
      </c>
      <c r="L15" s="62" t="s">
        <v>304</v>
      </c>
      <c r="M15" s="62"/>
    </row>
    <row r="16" spans="1:14" ht="18.75" customHeight="1" x14ac:dyDescent="0.25">
      <c r="A16" s="289" t="s">
        <v>312</v>
      </c>
      <c r="B16" s="290"/>
      <c r="C16" s="290"/>
      <c r="D16" s="290"/>
      <c r="E16" s="290"/>
      <c r="F16" s="290"/>
      <c r="G16" s="290"/>
      <c r="H16" s="290"/>
      <c r="I16" s="290"/>
      <c r="J16" s="290"/>
      <c r="K16" s="290"/>
      <c r="L16" s="290"/>
      <c r="M16" s="291"/>
    </row>
    <row r="17" spans="1:14" ht="69.75" customHeight="1" x14ac:dyDescent="0.25">
      <c r="A17" s="35" t="s">
        <v>559</v>
      </c>
      <c r="B17" s="68" t="s">
        <v>1015</v>
      </c>
      <c r="C17" s="58" t="s">
        <v>50</v>
      </c>
      <c r="D17" s="58" t="s">
        <v>267</v>
      </c>
      <c r="E17" s="58" t="s">
        <v>47</v>
      </c>
      <c r="F17" s="134">
        <v>28457</v>
      </c>
      <c r="G17" s="96">
        <v>28457</v>
      </c>
      <c r="H17" s="96">
        <v>0</v>
      </c>
      <c r="I17" s="96">
        <v>0</v>
      </c>
      <c r="J17" s="58" t="s">
        <v>51</v>
      </c>
      <c r="K17" s="58" t="s">
        <v>13</v>
      </c>
      <c r="L17" s="58" t="s">
        <v>304</v>
      </c>
      <c r="M17" s="58" t="s">
        <v>678</v>
      </c>
    </row>
    <row r="18" spans="1:14" ht="69.75" customHeight="1" x14ac:dyDescent="0.25">
      <c r="A18" s="47" t="s">
        <v>560</v>
      </c>
      <c r="B18" s="220">
        <v>3.01</v>
      </c>
      <c r="C18" s="193" t="s">
        <v>945</v>
      </c>
      <c r="D18" s="193" t="s">
        <v>609</v>
      </c>
      <c r="E18" s="193"/>
      <c r="F18" s="194">
        <v>120000</v>
      </c>
      <c r="G18" s="194">
        <v>120000</v>
      </c>
      <c r="H18" s="194"/>
      <c r="I18" s="194"/>
      <c r="J18" s="195"/>
      <c r="K18" s="193" t="s">
        <v>13</v>
      </c>
      <c r="L18" s="193" t="s">
        <v>303</v>
      </c>
      <c r="M18" s="193"/>
    </row>
    <row r="19" spans="1:14" ht="78" customHeight="1" x14ac:dyDescent="0.25">
      <c r="A19" s="35" t="s">
        <v>559</v>
      </c>
      <c r="B19" s="68" t="s">
        <v>1016</v>
      </c>
      <c r="C19" s="58" t="s">
        <v>217</v>
      </c>
      <c r="D19" s="58" t="s">
        <v>65</v>
      </c>
      <c r="E19" s="58"/>
      <c r="F19" s="134">
        <v>28457</v>
      </c>
      <c r="G19" s="96">
        <v>28457</v>
      </c>
      <c r="H19" s="96">
        <v>0</v>
      </c>
      <c r="I19" s="96">
        <v>0</v>
      </c>
      <c r="J19" s="58" t="s">
        <v>66</v>
      </c>
      <c r="K19" s="58" t="s">
        <v>303</v>
      </c>
      <c r="L19" s="58" t="s">
        <v>304</v>
      </c>
      <c r="M19" s="58" t="s">
        <v>67</v>
      </c>
    </row>
    <row r="20" spans="1:14" ht="66" customHeight="1" x14ac:dyDescent="0.25">
      <c r="A20" s="47" t="s">
        <v>560</v>
      </c>
      <c r="B20" s="220">
        <v>3.0110000000000001</v>
      </c>
      <c r="C20" s="58" t="s">
        <v>888</v>
      </c>
      <c r="D20" s="58" t="s">
        <v>949</v>
      </c>
      <c r="E20" s="58"/>
      <c r="F20" s="134">
        <v>30000</v>
      </c>
      <c r="G20" s="96">
        <v>30000</v>
      </c>
      <c r="H20" s="96"/>
      <c r="I20" s="96"/>
      <c r="J20" s="58"/>
      <c r="K20" s="58" t="s">
        <v>13</v>
      </c>
      <c r="L20" s="58" t="s">
        <v>303</v>
      </c>
      <c r="M20" s="58"/>
    </row>
    <row r="21" spans="1:14" ht="101.25" customHeight="1" x14ac:dyDescent="0.25">
      <c r="A21" s="46" t="s">
        <v>561</v>
      </c>
      <c r="B21" s="68" t="s">
        <v>1017</v>
      </c>
      <c r="C21" s="58" t="s">
        <v>889</v>
      </c>
      <c r="D21" s="58" t="s">
        <v>85</v>
      </c>
      <c r="E21" s="58"/>
      <c r="F21" s="134">
        <v>70000</v>
      </c>
      <c r="G21" s="96">
        <v>70000</v>
      </c>
      <c r="H21" s="96"/>
      <c r="I21" s="96"/>
      <c r="J21" s="58"/>
      <c r="K21" s="58" t="s">
        <v>13</v>
      </c>
      <c r="L21" s="58" t="s">
        <v>303</v>
      </c>
      <c r="M21" s="58"/>
    </row>
    <row r="22" spans="1:14" ht="69.75" customHeight="1" x14ac:dyDescent="0.25">
      <c r="A22" s="46" t="s">
        <v>561</v>
      </c>
      <c r="B22" s="220">
        <v>3.0129999999999999</v>
      </c>
      <c r="C22" s="58" t="s">
        <v>675</v>
      </c>
      <c r="D22" s="58" t="s">
        <v>69</v>
      </c>
      <c r="E22" s="58"/>
      <c r="F22" s="134">
        <v>150000</v>
      </c>
      <c r="G22" s="96">
        <f>F22*0.15</f>
        <v>22500</v>
      </c>
      <c r="H22" s="96">
        <f>F22*0.85</f>
        <v>127500</v>
      </c>
      <c r="I22" s="96">
        <v>0</v>
      </c>
      <c r="J22" s="58" t="s">
        <v>31</v>
      </c>
      <c r="K22" s="58" t="s">
        <v>303</v>
      </c>
      <c r="L22" s="58" t="s">
        <v>304</v>
      </c>
      <c r="M22" s="58" t="s">
        <v>678</v>
      </c>
    </row>
    <row r="23" spans="1:14" ht="78" customHeight="1" x14ac:dyDescent="0.25">
      <c r="A23" s="35" t="s">
        <v>559</v>
      </c>
      <c r="B23" s="68" t="s">
        <v>1018</v>
      </c>
      <c r="C23" s="58" t="s">
        <v>32</v>
      </c>
      <c r="D23" s="58" t="s">
        <v>33</v>
      </c>
      <c r="E23" s="58"/>
      <c r="F23" s="134">
        <v>184973</v>
      </c>
      <c r="G23" s="96">
        <v>27746</v>
      </c>
      <c r="H23" s="96">
        <v>157227</v>
      </c>
      <c r="I23" s="96">
        <v>0</v>
      </c>
      <c r="J23" s="58" t="s">
        <v>31</v>
      </c>
      <c r="K23" s="58" t="s">
        <v>305</v>
      </c>
      <c r="L23" s="58" t="s">
        <v>564</v>
      </c>
      <c r="M23" s="58" t="s">
        <v>678</v>
      </c>
    </row>
    <row r="24" spans="1:14" ht="96" customHeight="1" x14ac:dyDescent="0.25">
      <c r="A24" s="46" t="s">
        <v>561</v>
      </c>
      <c r="B24" s="220">
        <v>3.0150000000000001</v>
      </c>
      <c r="C24" s="67" t="s">
        <v>306</v>
      </c>
      <c r="D24" s="62" t="s">
        <v>18</v>
      </c>
      <c r="E24" s="62"/>
      <c r="F24" s="136">
        <v>1500000</v>
      </c>
      <c r="G24" s="97">
        <v>500000</v>
      </c>
      <c r="H24" s="97">
        <v>1000000</v>
      </c>
      <c r="I24" s="97">
        <v>0</v>
      </c>
      <c r="J24" s="62" t="s">
        <v>676</v>
      </c>
      <c r="K24" s="58" t="s">
        <v>304</v>
      </c>
      <c r="L24" s="58" t="s">
        <v>564</v>
      </c>
      <c r="M24" s="58" t="s">
        <v>678</v>
      </c>
    </row>
    <row r="25" spans="1:14" ht="72" customHeight="1" x14ac:dyDescent="0.25">
      <c r="A25" s="35" t="s">
        <v>559</v>
      </c>
      <c r="B25" s="68" t="s">
        <v>1019</v>
      </c>
      <c r="C25" s="56" t="s">
        <v>677</v>
      </c>
      <c r="D25" s="56" t="s">
        <v>61</v>
      </c>
      <c r="E25" s="56"/>
      <c r="F25" s="135">
        <v>350000</v>
      </c>
      <c r="G25" s="92">
        <v>197000</v>
      </c>
      <c r="H25" s="92">
        <f>F25-G25</f>
        <v>153000</v>
      </c>
      <c r="I25" s="92">
        <v>0</v>
      </c>
      <c r="J25" s="56" t="s">
        <v>31</v>
      </c>
      <c r="K25" s="58" t="s">
        <v>13</v>
      </c>
      <c r="L25" s="58" t="s">
        <v>304</v>
      </c>
      <c r="M25" s="58" t="s">
        <v>678</v>
      </c>
      <c r="N25" s="43" t="s">
        <v>968</v>
      </c>
    </row>
    <row r="26" spans="1:14" ht="90" customHeight="1" x14ac:dyDescent="0.25">
      <c r="A26" s="46" t="s">
        <v>561</v>
      </c>
      <c r="B26" s="220">
        <v>3.0169999999999999</v>
      </c>
      <c r="C26" s="62" t="s">
        <v>101</v>
      </c>
      <c r="D26" s="62" t="s">
        <v>83</v>
      </c>
      <c r="E26" s="62"/>
      <c r="F26" s="136">
        <v>2000000</v>
      </c>
      <c r="G26" s="92">
        <f>F26*0.2</f>
        <v>400000</v>
      </c>
      <c r="H26" s="92">
        <f>F26-G26</f>
        <v>1600000</v>
      </c>
      <c r="I26" s="92">
        <v>0</v>
      </c>
      <c r="J26" s="62" t="s">
        <v>674</v>
      </c>
      <c r="K26" s="58" t="s">
        <v>304</v>
      </c>
      <c r="L26" s="58" t="s">
        <v>564</v>
      </c>
      <c r="M26" s="58" t="s">
        <v>678</v>
      </c>
    </row>
    <row r="27" spans="1:14" ht="123" customHeight="1" x14ac:dyDescent="0.25">
      <c r="A27" s="46" t="s">
        <v>561</v>
      </c>
      <c r="B27" s="68" t="s">
        <v>1020</v>
      </c>
      <c r="C27" s="62" t="s">
        <v>241</v>
      </c>
      <c r="D27" s="62" t="s">
        <v>277</v>
      </c>
      <c r="E27" s="62"/>
      <c r="F27" s="136">
        <v>30000</v>
      </c>
      <c r="G27" s="97">
        <v>30000</v>
      </c>
      <c r="H27" s="97">
        <v>0</v>
      </c>
      <c r="I27" s="97">
        <v>0</v>
      </c>
      <c r="J27" s="62" t="s">
        <v>126</v>
      </c>
      <c r="K27" s="62">
        <v>2019</v>
      </c>
      <c r="L27" s="62">
        <v>2020</v>
      </c>
      <c r="M27" s="58"/>
    </row>
    <row r="28" spans="1:14" ht="109.5" customHeight="1" x14ac:dyDescent="0.25">
      <c r="A28" s="46" t="s">
        <v>561</v>
      </c>
      <c r="B28" s="220">
        <v>3.0190000000000001</v>
      </c>
      <c r="C28" s="58" t="s">
        <v>105</v>
      </c>
      <c r="D28" s="58" t="s">
        <v>567</v>
      </c>
      <c r="E28" s="58" t="s">
        <v>117</v>
      </c>
      <c r="F28" s="134">
        <v>498005</v>
      </c>
      <c r="G28" s="96">
        <v>149401</v>
      </c>
      <c r="H28" s="96">
        <v>348604</v>
      </c>
      <c r="I28" s="96">
        <v>0</v>
      </c>
      <c r="J28" s="58" t="s">
        <v>106</v>
      </c>
      <c r="K28" s="58">
        <v>2015</v>
      </c>
      <c r="L28" s="58">
        <v>2016</v>
      </c>
      <c r="M28" s="58" t="s">
        <v>223</v>
      </c>
      <c r="N28" s="202"/>
    </row>
    <row r="29" spans="1:14" ht="66.75" customHeight="1" x14ac:dyDescent="0.25">
      <c r="A29" s="47" t="s">
        <v>560</v>
      </c>
      <c r="B29" s="68" t="s">
        <v>1021</v>
      </c>
      <c r="C29" s="58" t="s">
        <v>670</v>
      </c>
      <c r="D29" s="58" t="s">
        <v>662</v>
      </c>
      <c r="E29" s="58"/>
      <c r="F29" s="134">
        <v>150000</v>
      </c>
      <c r="G29" s="96">
        <v>150000</v>
      </c>
      <c r="H29" s="96">
        <v>0</v>
      </c>
      <c r="I29" s="96">
        <v>0</v>
      </c>
      <c r="J29" s="58" t="s">
        <v>992</v>
      </c>
      <c r="K29" s="58" t="s">
        <v>13</v>
      </c>
      <c r="L29" s="58" t="s">
        <v>304</v>
      </c>
      <c r="M29" s="58" t="s">
        <v>678</v>
      </c>
    </row>
    <row r="30" spans="1:14" ht="39.6" x14ac:dyDescent="0.25">
      <c r="A30" s="47" t="s">
        <v>560</v>
      </c>
      <c r="B30" s="220">
        <v>3.0209999999999999</v>
      </c>
      <c r="C30" s="58" t="s">
        <v>248</v>
      </c>
      <c r="D30" s="58" t="s">
        <v>280</v>
      </c>
      <c r="E30" s="58"/>
      <c r="F30" s="134">
        <v>199202</v>
      </c>
      <c r="G30" s="96">
        <v>59761</v>
      </c>
      <c r="H30" s="96">
        <v>139441</v>
      </c>
      <c r="I30" s="96">
        <v>0</v>
      </c>
      <c r="J30" s="58" t="s">
        <v>158</v>
      </c>
      <c r="K30" s="58" t="s">
        <v>303</v>
      </c>
      <c r="L30" s="58" t="s">
        <v>305</v>
      </c>
      <c r="M30" s="58" t="s">
        <v>74</v>
      </c>
    </row>
    <row r="31" spans="1:14" ht="66" x14ac:dyDescent="0.25">
      <c r="A31" s="47" t="s">
        <v>560</v>
      </c>
      <c r="B31" s="68" t="s">
        <v>1022</v>
      </c>
      <c r="C31" s="58" t="s">
        <v>150</v>
      </c>
      <c r="D31" s="58" t="s">
        <v>278</v>
      </c>
      <c r="E31" s="58"/>
      <c r="F31" s="134">
        <v>142287</v>
      </c>
      <c r="G31" s="96">
        <v>21343</v>
      </c>
      <c r="H31" s="96">
        <v>120944</v>
      </c>
      <c r="I31" s="96">
        <v>0</v>
      </c>
      <c r="J31" s="58" t="s">
        <v>211</v>
      </c>
      <c r="K31" s="58" t="s">
        <v>303</v>
      </c>
      <c r="L31" s="58" t="s">
        <v>305</v>
      </c>
      <c r="M31" s="58" t="s">
        <v>678</v>
      </c>
    </row>
    <row r="32" spans="1:14" ht="58.5" customHeight="1" x14ac:dyDescent="0.25">
      <c r="A32" s="47" t="s">
        <v>560</v>
      </c>
      <c r="B32" s="220">
        <v>3.0230000000000001</v>
      </c>
      <c r="C32" s="58" t="s">
        <v>890</v>
      </c>
      <c r="D32" s="58" t="s">
        <v>950</v>
      </c>
      <c r="E32" s="58"/>
      <c r="F32" s="134">
        <v>700000</v>
      </c>
      <c r="G32" s="96">
        <v>700000</v>
      </c>
      <c r="H32" s="96"/>
      <c r="I32" s="96"/>
      <c r="J32" s="58"/>
      <c r="K32" s="58" t="s">
        <v>13</v>
      </c>
      <c r="L32" s="58" t="s">
        <v>304</v>
      </c>
      <c r="M32" s="58"/>
    </row>
    <row r="33" spans="1:51" ht="77.25" customHeight="1" x14ac:dyDescent="0.25">
      <c r="A33" s="47" t="s">
        <v>560</v>
      </c>
      <c r="B33" s="68" t="s">
        <v>1023</v>
      </c>
      <c r="C33" s="58" t="s">
        <v>151</v>
      </c>
      <c r="D33" s="58" t="s">
        <v>251</v>
      </c>
      <c r="E33" s="58"/>
      <c r="F33" s="134">
        <v>4262924</v>
      </c>
      <c r="G33" s="96">
        <v>1041898</v>
      </c>
      <c r="H33" s="96">
        <v>3221026</v>
      </c>
      <c r="I33" s="96">
        <v>0</v>
      </c>
      <c r="J33" s="58" t="s">
        <v>152</v>
      </c>
      <c r="K33" s="58" t="s">
        <v>13</v>
      </c>
      <c r="L33" s="58" t="s">
        <v>564</v>
      </c>
      <c r="M33" s="58" t="s">
        <v>678</v>
      </c>
    </row>
    <row r="34" spans="1:51" ht="68.25" customHeight="1" x14ac:dyDescent="0.25">
      <c r="A34" s="35" t="s">
        <v>559</v>
      </c>
      <c r="B34" s="220">
        <v>3.0249999999999999</v>
      </c>
      <c r="C34" s="58" t="s">
        <v>748</v>
      </c>
      <c r="D34" s="58" t="s">
        <v>641</v>
      </c>
      <c r="E34" s="58"/>
      <c r="F34" s="134">
        <v>2000000</v>
      </c>
      <c r="G34" s="96">
        <v>1000000</v>
      </c>
      <c r="H34" s="96">
        <v>1000000</v>
      </c>
      <c r="I34" s="96"/>
      <c r="J34" s="58"/>
      <c r="K34" s="58">
        <v>2017</v>
      </c>
      <c r="L34" s="58">
        <v>2019</v>
      </c>
      <c r="M34" s="58" t="s">
        <v>678</v>
      </c>
    </row>
    <row r="35" spans="1:51" ht="66" customHeight="1" x14ac:dyDescent="0.25">
      <c r="A35" s="47" t="s">
        <v>560</v>
      </c>
      <c r="B35" s="68" t="s">
        <v>1024</v>
      </c>
      <c r="C35" s="58" t="s">
        <v>153</v>
      </c>
      <c r="D35" s="58" t="s">
        <v>279</v>
      </c>
      <c r="E35" s="58"/>
      <c r="F35" s="134">
        <v>42686</v>
      </c>
      <c r="G35" s="96">
        <v>13660</v>
      </c>
      <c r="H35" s="96">
        <v>29027</v>
      </c>
      <c r="I35" s="96">
        <v>0</v>
      </c>
      <c r="J35" s="58" t="s">
        <v>154</v>
      </c>
      <c r="K35" s="58" t="s">
        <v>303</v>
      </c>
      <c r="L35" s="58" t="s">
        <v>305</v>
      </c>
      <c r="M35" s="58"/>
    </row>
    <row r="36" spans="1:51" ht="67.5" customHeight="1" x14ac:dyDescent="0.25">
      <c r="A36" s="46" t="s">
        <v>561</v>
      </c>
      <c r="B36" s="220">
        <v>3.0270000000000001</v>
      </c>
      <c r="C36" s="58" t="s">
        <v>420</v>
      </c>
      <c r="D36" s="58" t="s">
        <v>951</v>
      </c>
      <c r="E36" s="58"/>
      <c r="F36" s="134">
        <v>1000000</v>
      </c>
      <c r="G36" s="96">
        <v>1000000</v>
      </c>
      <c r="H36" s="96"/>
      <c r="I36" s="96"/>
      <c r="J36" s="58"/>
      <c r="K36" s="58" t="s">
        <v>305</v>
      </c>
      <c r="L36" s="58" t="s">
        <v>304</v>
      </c>
      <c r="M36" s="58" t="s">
        <v>678</v>
      </c>
    </row>
    <row r="37" spans="1:51" ht="169.5" customHeight="1" x14ac:dyDescent="0.25">
      <c r="A37" s="46" t="s">
        <v>561</v>
      </c>
      <c r="B37" s="68" t="s">
        <v>1025</v>
      </c>
      <c r="C37" s="58" t="s">
        <v>613</v>
      </c>
      <c r="D37" s="58" t="s">
        <v>611</v>
      </c>
      <c r="E37" s="59"/>
      <c r="F37" s="135">
        <v>45000</v>
      </c>
      <c r="G37" s="92">
        <f>F37-H37</f>
        <v>6750</v>
      </c>
      <c r="H37" s="92">
        <v>38250</v>
      </c>
      <c r="I37" s="92">
        <v>0</v>
      </c>
      <c r="J37" s="56" t="s">
        <v>919</v>
      </c>
      <c r="K37" s="59" t="s">
        <v>13</v>
      </c>
      <c r="L37" s="59" t="s">
        <v>304</v>
      </c>
      <c r="M37" s="58" t="s">
        <v>918</v>
      </c>
    </row>
    <row r="38" spans="1:51" ht="159.75" customHeight="1" x14ac:dyDescent="0.25">
      <c r="A38" s="35" t="s">
        <v>559</v>
      </c>
      <c r="B38" s="220">
        <v>3.0289999999999999</v>
      </c>
      <c r="C38" s="58" t="s">
        <v>741</v>
      </c>
      <c r="D38" s="58" t="s">
        <v>129</v>
      </c>
      <c r="E38" s="59"/>
      <c r="F38" s="134">
        <v>315000</v>
      </c>
      <c r="G38" s="96">
        <v>47250</v>
      </c>
      <c r="H38" s="96">
        <v>267750</v>
      </c>
      <c r="I38" s="96" t="s">
        <v>742</v>
      </c>
      <c r="J38" s="58" t="s">
        <v>775</v>
      </c>
      <c r="K38" s="59" t="s">
        <v>304</v>
      </c>
      <c r="L38" s="59" t="s">
        <v>564</v>
      </c>
      <c r="M38" s="58" t="s">
        <v>747</v>
      </c>
    </row>
    <row r="39" spans="1:51" ht="15" customHeight="1" x14ac:dyDescent="0.25">
      <c r="A39" s="289" t="s">
        <v>311</v>
      </c>
      <c r="B39" s="290"/>
      <c r="C39" s="290"/>
      <c r="D39" s="290"/>
      <c r="E39" s="290"/>
      <c r="F39" s="290"/>
      <c r="G39" s="290"/>
      <c r="H39" s="290"/>
      <c r="I39" s="290"/>
      <c r="J39" s="290"/>
      <c r="K39" s="290"/>
      <c r="L39" s="290"/>
      <c r="M39" s="291"/>
    </row>
    <row r="40" spans="1:51" ht="75.75" customHeight="1" x14ac:dyDescent="0.25">
      <c r="A40" s="35" t="s">
        <v>559</v>
      </c>
      <c r="B40" s="147" t="s">
        <v>1026</v>
      </c>
      <c r="C40" s="58" t="s">
        <v>21</v>
      </c>
      <c r="D40" s="58" t="s">
        <v>10</v>
      </c>
      <c r="E40" s="58"/>
      <c r="F40" s="134">
        <v>100000</v>
      </c>
      <c r="G40" s="96">
        <v>9960</v>
      </c>
      <c r="H40" s="96">
        <v>39840</v>
      </c>
      <c r="I40" s="96">
        <v>0</v>
      </c>
      <c r="J40" s="58" t="s">
        <v>22</v>
      </c>
      <c r="K40" s="58" t="s">
        <v>304</v>
      </c>
      <c r="L40" s="58" t="s">
        <v>564</v>
      </c>
      <c r="M40" s="58" t="s">
        <v>678</v>
      </c>
    </row>
    <row r="41" spans="1:51" ht="105.6" x14ac:dyDescent="0.25">
      <c r="A41" s="35" t="s">
        <v>559</v>
      </c>
      <c r="B41" s="147" t="s">
        <v>1027</v>
      </c>
      <c r="C41" s="58" t="s">
        <v>52</v>
      </c>
      <c r="D41" s="58" t="s">
        <v>10</v>
      </c>
      <c r="E41" s="58"/>
      <c r="F41" s="134">
        <v>12806</v>
      </c>
      <c r="G41" s="96">
        <v>12806</v>
      </c>
      <c r="H41" s="96">
        <v>0</v>
      </c>
      <c r="I41" s="96">
        <v>0</v>
      </c>
      <c r="J41" s="58" t="s">
        <v>53</v>
      </c>
      <c r="K41" s="58" t="s">
        <v>304</v>
      </c>
      <c r="L41" s="58" t="s">
        <v>564</v>
      </c>
      <c r="M41" s="58" t="s">
        <v>54</v>
      </c>
    </row>
    <row r="42" spans="1:51" ht="105.6" x14ac:dyDescent="0.25">
      <c r="A42" s="46" t="s">
        <v>561</v>
      </c>
      <c r="B42" s="147" t="s">
        <v>1028</v>
      </c>
      <c r="C42" s="58" t="s">
        <v>107</v>
      </c>
      <c r="D42" s="58" t="s">
        <v>108</v>
      </c>
      <c r="E42" s="58" t="s">
        <v>117</v>
      </c>
      <c r="F42" s="134">
        <v>21343</v>
      </c>
      <c r="G42" s="96">
        <v>14229</v>
      </c>
      <c r="H42" s="96">
        <v>7114</v>
      </c>
      <c r="I42" s="96">
        <v>0</v>
      </c>
      <c r="J42" s="58" t="s">
        <v>104</v>
      </c>
      <c r="K42" s="58" t="s">
        <v>304</v>
      </c>
      <c r="L42" s="58" t="s">
        <v>564</v>
      </c>
      <c r="M42" s="58"/>
    </row>
    <row r="43" spans="1:51" ht="81" customHeight="1" x14ac:dyDescent="0.25">
      <c r="A43" s="46" t="s">
        <v>561</v>
      </c>
      <c r="B43" s="147" t="s">
        <v>1029</v>
      </c>
      <c r="C43" s="58" t="s">
        <v>109</v>
      </c>
      <c r="D43" s="58" t="s">
        <v>110</v>
      </c>
      <c r="E43" s="58" t="s">
        <v>117</v>
      </c>
      <c r="F43" s="134">
        <v>71144</v>
      </c>
      <c r="G43" s="96">
        <v>71144</v>
      </c>
      <c r="H43" s="96">
        <v>0</v>
      </c>
      <c r="I43" s="96">
        <v>0</v>
      </c>
      <c r="J43" s="58" t="s">
        <v>104</v>
      </c>
      <c r="K43" s="58" t="s">
        <v>13</v>
      </c>
      <c r="L43" s="58" t="s">
        <v>303</v>
      </c>
      <c r="M43" s="58" t="s">
        <v>678</v>
      </c>
      <c r="N43" s="43" t="s">
        <v>969</v>
      </c>
    </row>
    <row r="44" spans="1:51" ht="66" customHeight="1" x14ac:dyDescent="0.25">
      <c r="A44" s="46" t="s">
        <v>561</v>
      </c>
      <c r="B44" s="147" t="s">
        <v>1030</v>
      </c>
      <c r="C44" s="62" t="s">
        <v>239</v>
      </c>
      <c r="D44" s="62" t="s">
        <v>276</v>
      </c>
      <c r="E44" s="62"/>
      <c r="F44" s="136">
        <v>711436</v>
      </c>
      <c r="G44" s="97">
        <v>213431</v>
      </c>
      <c r="H44" s="97">
        <v>498005</v>
      </c>
      <c r="I44" s="97">
        <v>0</v>
      </c>
      <c r="J44" s="62" t="s">
        <v>100</v>
      </c>
      <c r="K44" s="62" t="s">
        <v>13</v>
      </c>
      <c r="L44" s="62" t="s">
        <v>303</v>
      </c>
      <c r="M44" s="58" t="s">
        <v>678</v>
      </c>
      <c r="N44" s="43" t="s">
        <v>970</v>
      </c>
    </row>
    <row r="45" spans="1:51" s="197" customFormat="1" ht="66" customHeight="1" x14ac:dyDescent="0.25">
      <c r="A45" s="46" t="s">
        <v>561</v>
      </c>
      <c r="B45" s="147" t="s">
        <v>1031</v>
      </c>
      <c r="C45" s="58" t="s">
        <v>865</v>
      </c>
      <c r="D45" s="58" t="s">
        <v>952</v>
      </c>
      <c r="E45" s="58"/>
      <c r="F45" s="134">
        <v>3000</v>
      </c>
      <c r="G45" s="96">
        <v>3000</v>
      </c>
      <c r="H45" s="96"/>
      <c r="I45" s="96"/>
      <c r="J45" s="58"/>
      <c r="K45" s="58" t="s">
        <v>13</v>
      </c>
      <c r="L45" s="58" t="s">
        <v>303</v>
      </c>
      <c r="M45" s="58"/>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row>
    <row r="46" spans="1:51" ht="67.5" customHeight="1" x14ac:dyDescent="0.25">
      <c r="A46" s="35" t="s">
        <v>559</v>
      </c>
      <c r="B46" s="147" t="s">
        <v>1032</v>
      </c>
      <c r="C46" s="56" t="s">
        <v>864</v>
      </c>
      <c r="D46" s="58" t="s">
        <v>953</v>
      </c>
      <c r="E46" s="58"/>
      <c r="F46" s="134">
        <v>1000</v>
      </c>
      <c r="G46" s="96">
        <v>1000</v>
      </c>
      <c r="H46" s="96"/>
      <c r="I46" s="96"/>
      <c r="J46" s="58"/>
      <c r="K46" s="58" t="s">
        <v>13</v>
      </c>
      <c r="L46" s="58" t="s">
        <v>303</v>
      </c>
      <c r="M46" s="58"/>
    </row>
    <row r="47" spans="1:51" ht="66.75" customHeight="1" x14ac:dyDescent="0.25">
      <c r="A47" s="46" t="s">
        <v>561</v>
      </c>
      <c r="B47" s="147" t="s">
        <v>1033</v>
      </c>
      <c r="C47" s="58" t="s">
        <v>91</v>
      </c>
      <c r="D47" s="58" t="s">
        <v>85</v>
      </c>
      <c r="E47" s="58" t="s">
        <v>86</v>
      </c>
      <c r="F47" s="134">
        <v>14229</v>
      </c>
      <c r="G47" s="96">
        <v>14229</v>
      </c>
      <c r="H47" s="96">
        <v>0</v>
      </c>
      <c r="I47" s="96">
        <v>0</v>
      </c>
      <c r="J47" s="58" t="s">
        <v>92</v>
      </c>
      <c r="K47" s="58" t="s">
        <v>13</v>
      </c>
      <c r="L47" s="58" t="s">
        <v>303</v>
      </c>
      <c r="M47" s="58" t="s">
        <v>225</v>
      </c>
      <c r="N47" s="43" t="s">
        <v>971</v>
      </c>
    </row>
    <row r="48" spans="1:51" ht="79.2" x14ac:dyDescent="0.25">
      <c r="A48" s="46" t="s">
        <v>561</v>
      </c>
      <c r="B48" s="147" t="s">
        <v>1034</v>
      </c>
      <c r="C48" s="58" t="s">
        <v>93</v>
      </c>
      <c r="D48" s="58" t="s">
        <v>88</v>
      </c>
      <c r="E48" s="58" t="s">
        <v>86</v>
      </c>
      <c r="F48" s="134">
        <v>71144</v>
      </c>
      <c r="G48" s="96">
        <v>71144</v>
      </c>
      <c r="H48" s="96">
        <v>0</v>
      </c>
      <c r="I48" s="96">
        <v>0</v>
      </c>
      <c r="J48" s="58" t="s">
        <v>92</v>
      </c>
      <c r="K48" s="58">
        <v>2018</v>
      </c>
      <c r="L48" s="58">
        <v>2019</v>
      </c>
      <c r="M48" s="58" t="s">
        <v>226</v>
      </c>
    </row>
    <row r="49" spans="1:39" ht="97.8" x14ac:dyDescent="0.25">
      <c r="A49" s="35" t="s">
        <v>559</v>
      </c>
      <c r="B49" s="147" t="s">
        <v>1035</v>
      </c>
      <c r="C49" s="58" t="s">
        <v>157</v>
      </c>
      <c r="D49" s="58" t="s">
        <v>281</v>
      </c>
      <c r="E49" s="58"/>
      <c r="F49" s="134">
        <v>8110</v>
      </c>
      <c r="G49" s="96">
        <v>2846</v>
      </c>
      <c r="H49" s="96">
        <v>5265</v>
      </c>
      <c r="I49" s="96">
        <v>0</v>
      </c>
      <c r="J49" s="58" t="s">
        <v>15</v>
      </c>
      <c r="K49" s="58">
        <v>2018</v>
      </c>
      <c r="L49" s="58">
        <v>2020</v>
      </c>
      <c r="M49" s="58"/>
    </row>
    <row r="50" spans="1:39" ht="70.5" customHeight="1" x14ac:dyDescent="0.25">
      <c r="A50" s="46" t="s">
        <v>561</v>
      </c>
      <c r="B50" s="147" t="s">
        <v>1036</v>
      </c>
      <c r="C50" s="58" t="s">
        <v>374</v>
      </c>
      <c r="D50" s="58" t="s">
        <v>690</v>
      </c>
      <c r="E50" s="58"/>
      <c r="F50" s="134">
        <v>70000</v>
      </c>
      <c r="G50" s="96">
        <v>70000</v>
      </c>
      <c r="H50" s="96">
        <v>0</v>
      </c>
      <c r="I50" s="96">
        <v>0</v>
      </c>
      <c r="J50" s="58"/>
      <c r="K50" s="58" t="s">
        <v>13</v>
      </c>
      <c r="L50" s="58" t="s">
        <v>304</v>
      </c>
      <c r="M50" s="58"/>
    </row>
    <row r="51" spans="1:39" ht="62.25" customHeight="1" x14ac:dyDescent="0.25">
      <c r="A51" s="46" t="s">
        <v>561</v>
      </c>
      <c r="B51" s="147" t="s">
        <v>1037</v>
      </c>
      <c r="C51" s="58" t="s">
        <v>753</v>
      </c>
      <c r="D51" s="58" t="s">
        <v>574</v>
      </c>
      <c r="E51" s="58"/>
      <c r="F51" s="134">
        <v>30000</v>
      </c>
      <c r="G51" s="96">
        <v>30000</v>
      </c>
      <c r="H51" s="96">
        <v>0</v>
      </c>
      <c r="I51" s="96">
        <v>0</v>
      </c>
      <c r="J51" s="58"/>
      <c r="K51" s="58" t="s">
        <v>13</v>
      </c>
      <c r="L51" s="58" t="s">
        <v>304</v>
      </c>
      <c r="M51" s="58" t="s">
        <v>678</v>
      </c>
    </row>
    <row r="52" spans="1:39" ht="63.75" customHeight="1" x14ac:dyDescent="0.25">
      <c r="A52" s="46" t="s">
        <v>561</v>
      </c>
      <c r="B52" s="147" t="s">
        <v>1038</v>
      </c>
      <c r="C52" s="58" t="s">
        <v>754</v>
      </c>
      <c r="D52" s="71" t="s">
        <v>88</v>
      </c>
      <c r="E52" s="58"/>
      <c r="F52" s="134">
        <v>50000</v>
      </c>
      <c r="G52" s="96">
        <v>50000</v>
      </c>
      <c r="H52" s="96">
        <v>0</v>
      </c>
      <c r="I52" s="96">
        <v>0</v>
      </c>
      <c r="J52" s="58"/>
      <c r="K52" s="58" t="s">
        <v>13</v>
      </c>
      <c r="L52" s="58" t="s">
        <v>304</v>
      </c>
      <c r="M52" s="58" t="s">
        <v>678</v>
      </c>
    </row>
    <row r="53" spans="1:39" ht="66" customHeight="1" x14ac:dyDescent="0.25">
      <c r="A53" s="46" t="s">
        <v>561</v>
      </c>
      <c r="B53" s="147" t="s">
        <v>1039</v>
      </c>
      <c r="C53" s="58" t="s">
        <v>375</v>
      </c>
      <c r="D53" s="71" t="s">
        <v>88</v>
      </c>
      <c r="E53" s="58"/>
      <c r="F53" s="134">
        <v>50000</v>
      </c>
      <c r="G53" s="96">
        <v>50000</v>
      </c>
      <c r="H53" s="96">
        <v>0</v>
      </c>
      <c r="I53" s="96">
        <v>0</v>
      </c>
      <c r="J53" s="58"/>
      <c r="K53" s="58" t="s">
        <v>13</v>
      </c>
      <c r="L53" s="58" t="s">
        <v>304</v>
      </c>
      <c r="M53" s="58" t="s">
        <v>678</v>
      </c>
    </row>
    <row r="54" spans="1:39" ht="72.75" customHeight="1" x14ac:dyDescent="0.25">
      <c r="A54" s="46" t="s">
        <v>561</v>
      </c>
      <c r="B54" s="147" t="s">
        <v>1040</v>
      </c>
      <c r="C54" s="58" t="s">
        <v>679</v>
      </c>
      <c r="D54" s="58" t="s">
        <v>755</v>
      </c>
      <c r="E54" s="58"/>
      <c r="F54" s="134">
        <v>150000</v>
      </c>
      <c r="G54" s="96">
        <v>150000</v>
      </c>
      <c r="H54" s="96">
        <v>0</v>
      </c>
      <c r="I54" s="96">
        <v>0</v>
      </c>
      <c r="J54" s="58"/>
      <c r="K54" s="58" t="s">
        <v>13</v>
      </c>
      <c r="L54" s="58" t="s">
        <v>304</v>
      </c>
      <c r="M54" s="58" t="s">
        <v>678</v>
      </c>
    </row>
    <row r="55" spans="1:39" ht="72.75" customHeight="1" x14ac:dyDescent="0.25">
      <c r="A55" s="46" t="s">
        <v>561</v>
      </c>
      <c r="B55" s="147" t="s">
        <v>1041</v>
      </c>
      <c r="C55" s="58" t="s">
        <v>651</v>
      </c>
      <c r="D55" s="58" t="s">
        <v>756</v>
      </c>
      <c r="E55" s="58"/>
      <c r="F55" s="134" t="s">
        <v>652</v>
      </c>
      <c r="G55" s="96" t="str">
        <f>F55</f>
        <v>269 500</v>
      </c>
      <c r="H55" s="96">
        <v>0</v>
      </c>
      <c r="I55" s="96">
        <v>0</v>
      </c>
      <c r="J55" s="58"/>
      <c r="K55" s="58" t="s">
        <v>13</v>
      </c>
      <c r="L55" s="58" t="s">
        <v>304</v>
      </c>
      <c r="M55" s="58" t="s">
        <v>678</v>
      </c>
    </row>
    <row r="56" spans="1:39" ht="78.75" customHeight="1" x14ac:dyDescent="0.25">
      <c r="A56" s="46" t="s">
        <v>561</v>
      </c>
      <c r="B56" s="147" t="s">
        <v>1042</v>
      </c>
      <c r="C56" s="58" t="s">
        <v>758</v>
      </c>
      <c r="D56" s="58" t="s">
        <v>757</v>
      </c>
      <c r="E56" s="58"/>
      <c r="F56" s="134">
        <v>180000</v>
      </c>
      <c r="G56" s="96">
        <v>180000</v>
      </c>
      <c r="H56" s="96">
        <v>0</v>
      </c>
      <c r="I56" s="96">
        <v>0</v>
      </c>
      <c r="J56" s="58"/>
      <c r="K56" s="58" t="s">
        <v>13</v>
      </c>
      <c r="L56" s="58" t="s">
        <v>304</v>
      </c>
      <c r="M56" s="58"/>
    </row>
    <row r="57" spans="1:39" ht="87.75" customHeight="1" x14ac:dyDescent="0.25">
      <c r="A57" s="35" t="s">
        <v>559</v>
      </c>
      <c r="B57" s="147" t="s">
        <v>1043</v>
      </c>
      <c r="C57" s="58" t="s">
        <v>892</v>
      </c>
      <c r="D57" s="58" t="s">
        <v>61</v>
      </c>
      <c r="E57" s="58"/>
      <c r="F57" s="134">
        <v>80000</v>
      </c>
      <c r="G57" s="96">
        <v>80000</v>
      </c>
      <c r="H57" s="96">
        <v>0</v>
      </c>
      <c r="I57" s="96">
        <v>0</v>
      </c>
      <c r="J57" s="58"/>
      <c r="K57" s="58" t="s">
        <v>13</v>
      </c>
      <c r="L57" s="58" t="s">
        <v>304</v>
      </c>
      <c r="M57" s="58"/>
    </row>
    <row r="58" spans="1:39" s="197" customFormat="1" ht="87.75" customHeight="1" x14ac:dyDescent="0.25">
      <c r="A58" s="41" t="s">
        <v>559</v>
      </c>
      <c r="B58" s="147" t="s">
        <v>1044</v>
      </c>
      <c r="C58" s="58" t="s">
        <v>995</v>
      </c>
      <c r="D58" s="58" t="s">
        <v>568</v>
      </c>
      <c r="E58" s="58"/>
      <c r="F58" s="134">
        <v>3560</v>
      </c>
      <c r="G58" s="96">
        <v>3560</v>
      </c>
      <c r="H58" s="96"/>
      <c r="I58" s="96"/>
      <c r="J58" s="58"/>
      <c r="K58" s="58" t="s">
        <v>13</v>
      </c>
      <c r="L58" s="58" t="s">
        <v>304</v>
      </c>
      <c r="M58" s="58"/>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row>
    <row r="59" spans="1:39" s="197" customFormat="1" ht="76.5" customHeight="1" x14ac:dyDescent="0.25">
      <c r="A59" s="41" t="s">
        <v>559</v>
      </c>
      <c r="B59" s="147" t="s">
        <v>1045</v>
      </c>
      <c r="C59" s="58" t="s">
        <v>994</v>
      </c>
      <c r="D59" s="58" t="s">
        <v>568</v>
      </c>
      <c r="E59" s="58"/>
      <c r="F59" s="134">
        <v>85000</v>
      </c>
      <c r="G59" s="96">
        <v>85000</v>
      </c>
      <c r="H59" s="96">
        <v>0</v>
      </c>
      <c r="I59" s="96">
        <v>0</v>
      </c>
      <c r="J59" s="58"/>
      <c r="K59" s="58" t="s">
        <v>13</v>
      </c>
      <c r="L59" s="58" t="s">
        <v>304</v>
      </c>
      <c r="M59" s="58" t="s">
        <v>678</v>
      </c>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row>
    <row r="60" spans="1:39" ht="69" customHeight="1" x14ac:dyDescent="0.25">
      <c r="A60" s="46" t="s">
        <v>561</v>
      </c>
      <c r="B60" s="147" t="s">
        <v>1046</v>
      </c>
      <c r="C60" s="58" t="s">
        <v>569</v>
      </c>
      <c r="D60" s="58" t="s">
        <v>641</v>
      </c>
      <c r="E60" s="58"/>
      <c r="F60" s="134">
        <v>60000</v>
      </c>
      <c r="G60" s="96">
        <v>60000</v>
      </c>
      <c r="H60" s="96">
        <v>0</v>
      </c>
      <c r="I60" s="96">
        <v>0</v>
      </c>
      <c r="J60" s="58"/>
      <c r="K60" s="58" t="s">
        <v>13</v>
      </c>
      <c r="L60" s="58" t="s">
        <v>304</v>
      </c>
      <c r="M60" s="58" t="s">
        <v>678</v>
      </c>
      <c r="N60" s="43" t="s">
        <v>972</v>
      </c>
    </row>
    <row r="61" spans="1:39" ht="66.75" customHeight="1" x14ac:dyDescent="0.25">
      <c r="A61" s="47" t="s">
        <v>560</v>
      </c>
      <c r="B61" s="147" t="s">
        <v>1047</v>
      </c>
      <c r="C61" s="58" t="s">
        <v>145</v>
      </c>
      <c r="D61" s="58" t="s">
        <v>128</v>
      </c>
      <c r="E61" s="58"/>
      <c r="F61" s="134">
        <v>7114</v>
      </c>
      <c r="G61" s="96">
        <v>7114</v>
      </c>
      <c r="H61" s="96">
        <v>0</v>
      </c>
      <c r="I61" s="96">
        <v>0</v>
      </c>
      <c r="J61" s="58" t="s">
        <v>41</v>
      </c>
      <c r="K61" s="58" t="s">
        <v>13</v>
      </c>
      <c r="L61" s="58" t="s">
        <v>303</v>
      </c>
      <c r="M61" s="58" t="s">
        <v>179</v>
      </c>
    </row>
    <row r="62" spans="1:39" ht="79.2" x14ac:dyDescent="0.25">
      <c r="A62" s="46" t="s">
        <v>561</v>
      </c>
      <c r="B62" s="147" t="s">
        <v>1048</v>
      </c>
      <c r="C62" s="58" t="s">
        <v>759</v>
      </c>
      <c r="D62" s="58" t="s">
        <v>110</v>
      </c>
      <c r="E62" s="58"/>
      <c r="F62" s="134">
        <v>7114</v>
      </c>
      <c r="G62" s="96">
        <v>7114</v>
      </c>
      <c r="H62" s="96">
        <v>0</v>
      </c>
      <c r="I62" s="96">
        <v>0</v>
      </c>
      <c r="J62" s="58" t="s">
        <v>104</v>
      </c>
      <c r="K62" s="58">
        <v>2017</v>
      </c>
      <c r="L62" s="58">
        <v>2019</v>
      </c>
      <c r="M62" s="58" t="s">
        <v>678</v>
      </c>
    </row>
    <row r="63" spans="1:39" ht="66" x14ac:dyDescent="0.25">
      <c r="A63" s="47" t="s">
        <v>560</v>
      </c>
      <c r="B63" s="147" t="s">
        <v>1049</v>
      </c>
      <c r="C63" s="58" t="s">
        <v>247</v>
      </c>
      <c r="D63" s="58" t="s">
        <v>128</v>
      </c>
      <c r="E63" s="58"/>
      <c r="F63" s="134">
        <v>2846</v>
      </c>
      <c r="G63" s="96">
        <v>2846</v>
      </c>
      <c r="H63" s="96">
        <v>0</v>
      </c>
      <c r="I63" s="96">
        <v>0</v>
      </c>
      <c r="J63" s="58" t="s">
        <v>15</v>
      </c>
      <c r="K63" s="58" t="s">
        <v>303</v>
      </c>
      <c r="L63" s="58" t="s">
        <v>305</v>
      </c>
      <c r="M63" s="58" t="s">
        <v>179</v>
      </c>
    </row>
    <row r="64" spans="1:39" ht="21.75" customHeight="1" x14ac:dyDescent="0.2">
      <c r="A64" s="289" t="s">
        <v>310</v>
      </c>
      <c r="B64" s="290"/>
      <c r="C64" s="290"/>
      <c r="D64" s="290"/>
      <c r="E64" s="290"/>
      <c r="F64" s="290"/>
      <c r="G64" s="290"/>
      <c r="H64" s="290"/>
      <c r="I64" s="290"/>
      <c r="J64" s="290"/>
      <c r="K64" s="290"/>
      <c r="L64" s="290"/>
      <c r="M64" s="291"/>
    </row>
    <row r="65" spans="1:13" ht="89.25" customHeight="1" x14ac:dyDescent="0.25">
      <c r="A65" s="35" t="s">
        <v>559</v>
      </c>
      <c r="B65" s="58">
        <v>3.0539999999999998</v>
      </c>
      <c r="C65" s="58" t="s">
        <v>64</v>
      </c>
      <c r="D65" s="58" t="s">
        <v>61</v>
      </c>
      <c r="E65" s="58"/>
      <c r="F65" s="134">
        <v>6403</v>
      </c>
      <c r="G65" s="96">
        <v>6403</v>
      </c>
      <c r="H65" s="96">
        <v>0</v>
      </c>
      <c r="I65" s="96">
        <v>0</v>
      </c>
      <c r="J65" s="58" t="s">
        <v>63</v>
      </c>
      <c r="K65" s="58" t="s">
        <v>13</v>
      </c>
      <c r="L65" s="58" t="s">
        <v>304</v>
      </c>
      <c r="M65" s="58"/>
    </row>
    <row r="66" spans="1:13" ht="75.75" customHeight="1" x14ac:dyDescent="0.25">
      <c r="A66" s="35" t="s">
        <v>559</v>
      </c>
      <c r="B66" s="58">
        <v>3.0550000000000002</v>
      </c>
      <c r="C66" s="57" t="s">
        <v>681</v>
      </c>
      <c r="D66" s="57" t="s">
        <v>214</v>
      </c>
      <c r="E66" s="57"/>
      <c r="F66" s="185">
        <v>35572</v>
      </c>
      <c r="G66" s="196">
        <v>35572</v>
      </c>
      <c r="H66" s="196">
        <v>0</v>
      </c>
      <c r="I66" s="196">
        <v>0</v>
      </c>
      <c r="J66" s="57" t="s">
        <v>215</v>
      </c>
      <c r="K66" s="57" t="s">
        <v>303</v>
      </c>
      <c r="L66" s="57" t="s">
        <v>305</v>
      </c>
      <c r="M66" s="57"/>
    </row>
    <row r="67" spans="1:13" ht="84" customHeight="1" x14ac:dyDescent="0.25">
      <c r="A67" s="35" t="s">
        <v>559</v>
      </c>
      <c r="B67" s="58">
        <v>3.056</v>
      </c>
      <c r="C67" s="67" t="s">
        <v>893</v>
      </c>
      <c r="D67" s="58" t="s">
        <v>953</v>
      </c>
      <c r="E67" s="72"/>
      <c r="F67" s="134">
        <v>8215</v>
      </c>
      <c r="G67" s="96">
        <v>8215</v>
      </c>
      <c r="H67" s="96"/>
      <c r="I67" s="96"/>
      <c r="J67" s="59"/>
      <c r="K67" s="73" t="s">
        <v>13</v>
      </c>
      <c r="L67" s="73" t="s">
        <v>303</v>
      </c>
      <c r="M67" s="58"/>
    </row>
    <row r="68" spans="1:13" ht="81" customHeight="1" x14ac:dyDescent="0.25">
      <c r="A68" s="46" t="s">
        <v>561</v>
      </c>
      <c r="B68" s="58">
        <v>3.0569999999999999</v>
      </c>
      <c r="C68" s="58" t="s">
        <v>114</v>
      </c>
      <c r="D68" s="58" t="s">
        <v>110</v>
      </c>
      <c r="E68" s="58" t="s">
        <v>117</v>
      </c>
      <c r="F68" s="134">
        <v>42686</v>
      </c>
      <c r="G68" s="96">
        <v>42686</v>
      </c>
      <c r="H68" s="96">
        <v>0</v>
      </c>
      <c r="I68" s="96">
        <v>0</v>
      </c>
      <c r="J68" s="58" t="s">
        <v>115</v>
      </c>
      <c r="K68" s="58" t="s">
        <v>13</v>
      </c>
      <c r="L68" s="58" t="s">
        <v>303</v>
      </c>
      <c r="M68" s="58"/>
    </row>
    <row r="69" spans="1:13" ht="82.5" customHeight="1" x14ac:dyDescent="0.25">
      <c r="A69" s="46" t="s">
        <v>561</v>
      </c>
      <c r="B69" s="58">
        <v>3.0579999999999998</v>
      </c>
      <c r="C69" s="58" t="s">
        <v>654</v>
      </c>
      <c r="D69" s="58" t="s">
        <v>693</v>
      </c>
      <c r="E69" s="58" t="s">
        <v>326</v>
      </c>
      <c r="F69" s="137">
        <v>250000</v>
      </c>
      <c r="G69" s="98">
        <v>25000</v>
      </c>
      <c r="H69" s="96">
        <v>225000</v>
      </c>
      <c r="I69" s="96">
        <v>0</v>
      </c>
      <c r="J69" s="58" t="s">
        <v>258</v>
      </c>
      <c r="K69" s="59" t="s">
        <v>303</v>
      </c>
      <c r="L69" s="58" t="s">
        <v>305</v>
      </c>
      <c r="M69" s="58" t="s">
        <v>678</v>
      </c>
    </row>
    <row r="70" spans="1:13" ht="89.25" customHeight="1" x14ac:dyDescent="0.25">
      <c r="A70" s="46" t="s">
        <v>561</v>
      </c>
      <c r="B70" s="58">
        <v>3.0590000000000002</v>
      </c>
      <c r="C70" s="58" t="s">
        <v>653</v>
      </c>
      <c r="D70" s="58" t="s">
        <v>756</v>
      </c>
      <c r="E70" s="58" t="s">
        <v>232</v>
      </c>
      <c r="F70" s="134">
        <v>99601</v>
      </c>
      <c r="G70" s="96">
        <v>29880</v>
      </c>
      <c r="H70" s="96">
        <v>69721</v>
      </c>
      <c r="I70" s="96">
        <v>0</v>
      </c>
      <c r="J70" s="58" t="s">
        <v>234</v>
      </c>
      <c r="K70" s="58" t="s">
        <v>16</v>
      </c>
      <c r="L70" s="58" t="s">
        <v>304</v>
      </c>
      <c r="M70" s="58" t="s">
        <v>678</v>
      </c>
    </row>
    <row r="71" spans="1:13" ht="76.5" customHeight="1" x14ac:dyDescent="0.25">
      <c r="A71" s="46" t="s">
        <v>561</v>
      </c>
      <c r="B71" s="58">
        <v>3.06</v>
      </c>
      <c r="C71" s="58" t="s">
        <v>656</v>
      </c>
      <c r="D71" s="58" t="s">
        <v>693</v>
      </c>
      <c r="E71" s="58"/>
      <c r="F71" s="137">
        <v>60000</v>
      </c>
      <c r="G71" s="98">
        <f t="shared" ref="G71:G80" si="0">F71</f>
        <v>60000</v>
      </c>
      <c r="H71" s="96">
        <v>0</v>
      </c>
      <c r="I71" s="96">
        <v>0</v>
      </c>
      <c r="J71" s="58"/>
      <c r="K71" s="59">
        <v>2017</v>
      </c>
      <c r="L71" s="58">
        <v>2020</v>
      </c>
      <c r="M71" s="58" t="s">
        <v>678</v>
      </c>
    </row>
    <row r="72" spans="1:13" ht="70.5" customHeight="1" x14ac:dyDescent="0.25">
      <c r="A72" s="46" t="s">
        <v>561</v>
      </c>
      <c r="B72" s="58">
        <v>3.0609999999999999</v>
      </c>
      <c r="C72" s="58" t="s">
        <v>655</v>
      </c>
      <c r="D72" s="58" t="s">
        <v>693</v>
      </c>
      <c r="E72" s="58"/>
      <c r="F72" s="137">
        <v>40000</v>
      </c>
      <c r="G72" s="98">
        <f t="shared" si="0"/>
        <v>40000</v>
      </c>
      <c r="H72" s="96">
        <v>0</v>
      </c>
      <c r="I72" s="96">
        <v>0</v>
      </c>
      <c r="J72" s="58"/>
      <c r="K72" s="59">
        <v>2017</v>
      </c>
      <c r="L72" s="58">
        <v>2020</v>
      </c>
      <c r="M72" s="58" t="s">
        <v>678</v>
      </c>
    </row>
    <row r="73" spans="1:13" ht="63" customHeight="1" x14ac:dyDescent="0.25">
      <c r="A73" s="46" t="s">
        <v>561</v>
      </c>
      <c r="B73" s="58">
        <v>3.0619999999999998</v>
      </c>
      <c r="C73" s="58" t="s">
        <v>383</v>
      </c>
      <c r="D73" s="58" t="s">
        <v>691</v>
      </c>
      <c r="E73" s="58"/>
      <c r="F73" s="137">
        <v>7000</v>
      </c>
      <c r="G73" s="98">
        <f t="shared" si="0"/>
        <v>7000</v>
      </c>
      <c r="H73" s="96">
        <v>0</v>
      </c>
      <c r="I73" s="96">
        <v>0</v>
      </c>
      <c r="J73" s="58"/>
      <c r="K73" s="59">
        <v>2017</v>
      </c>
      <c r="L73" s="58" t="s">
        <v>304</v>
      </c>
      <c r="M73" s="58"/>
    </row>
    <row r="74" spans="1:13" ht="77.25" customHeight="1" x14ac:dyDescent="0.25">
      <c r="A74" s="46" t="s">
        <v>561</v>
      </c>
      <c r="B74" s="58">
        <v>3.0630000000000002</v>
      </c>
      <c r="C74" s="58" t="s">
        <v>384</v>
      </c>
      <c r="D74" s="58" t="s">
        <v>88</v>
      </c>
      <c r="E74" s="58"/>
      <c r="F74" s="137">
        <v>850</v>
      </c>
      <c r="G74" s="98">
        <f t="shared" si="0"/>
        <v>850</v>
      </c>
      <c r="H74" s="96">
        <v>0</v>
      </c>
      <c r="I74" s="96">
        <v>0</v>
      </c>
      <c r="J74" s="58"/>
      <c r="K74" s="59">
        <v>2017</v>
      </c>
      <c r="L74" s="58">
        <v>2018</v>
      </c>
      <c r="M74" s="58"/>
    </row>
    <row r="75" spans="1:13" ht="73.5" customHeight="1" x14ac:dyDescent="0.25">
      <c r="A75" s="46" t="s">
        <v>561</v>
      </c>
      <c r="B75" s="58">
        <v>3.0640000000000001</v>
      </c>
      <c r="C75" s="58" t="s">
        <v>385</v>
      </c>
      <c r="D75" s="58" t="s">
        <v>692</v>
      </c>
      <c r="E75" s="58"/>
      <c r="F75" s="137">
        <v>6000</v>
      </c>
      <c r="G75" s="98">
        <f t="shared" si="0"/>
        <v>6000</v>
      </c>
      <c r="H75" s="96">
        <v>0</v>
      </c>
      <c r="I75" s="96">
        <v>0</v>
      </c>
      <c r="J75" s="58"/>
      <c r="K75" s="59">
        <v>2016</v>
      </c>
      <c r="L75" s="58">
        <v>2020</v>
      </c>
      <c r="M75" s="58"/>
    </row>
    <row r="76" spans="1:13" ht="55.5" customHeight="1" x14ac:dyDescent="0.25">
      <c r="A76" s="47" t="s">
        <v>560</v>
      </c>
      <c r="B76" s="58">
        <v>3.0649999999999999</v>
      </c>
      <c r="C76" s="58" t="s">
        <v>386</v>
      </c>
      <c r="D76" s="58" t="s">
        <v>735</v>
      </c>
      <c r="E76" s="58"/>
      <c r="F76" s="137">
        <v>2000</v>
      </c>
      <c r="G76" s="98">
        <f t="shared" si="0"/>
        <v>2000</v>
      </c>
      <c r="H76" s="96">
        <v>0</v>
      </c>
      <c r="I76" s="96">
        <v>0</v>
      </c>
      <c r="J76" s="58"/>
      <c r="K76" s="59">
        <v>2017</v>
      </c>
      <c r="L76" s="58">
        <v>2018</v>
      </c>
      <c r="M76" s="58"/>
    </row>
    <row r="77" spans="1:13" ht="54" customHeight="1" x14ac:dyDescent="0.25">
      <c r="A77" s="47" t="s">
        <v>560</v>
      </c>
      <c r="B77" s="58">
        <v>3.0659999999999998</v>
      </c>
      <c r="C77" s="58" t="s">
        <v>387</v>
      </c>
      <c r="D77" s="58" t="s">
        <v>735</v>
      </c>
      <c r="E77" s="58"/>
      <c r="F77" s="137">
        <v>1500</v>
      </c>
      <c r="G77" s="98">
        <f t="shared" si="0"/>
        <v>1500</v>
      </c>
      <c r="H77" s="96">
        <v>0</v>
      </c>
      <c r="I77" s="96">
        <v>0</v>
      </c>
      <c r="J77" s="58"/>
      <c r="K77" s="59">
        <v>2017</v>
      </c>
      <c r="L77" s="58">
        <v>2018</v>
      </c>
      <c r="M77" s="58"/>
    </row>
    <row r="78" spans="1:13" ht="52.5" customHeight="1" x14ac:dyDescent="0.25">
      <c r="A78" s="46" t="s">
        <v>561</v>
      </c>
      <c r="B78" s="58">
        <v>3.0670000000000002</v>
      </c>
      <c r="C78" s="58" t="s">
        <v>682</v>
      </c>
      <c r="D78" s="58" t="s">
        <v>88</v>
      </c>
      <c r="E78" s="58"/>
      <c r="F78" s="137">
        <v>3000</v>
      </c>
      <c r="G78" s="98">
        <f t="shared" si="0"/>
        <v>3000</v>
      </c>
      <c r="H78" s="96">
        <v>0</v>
      </c>
      <c r="I78" s="96">
        <v>0</v>
      </c>
      <c r="J78" s="58"/>
      <c r="K78" s="59">
        <v>2017</v>
      </c>
      <c r="L78" s="58">
        <v>2018</v>
      </c>
      <c r="M78" s="58"/>
    </row>
    <row r="79" spans="1:13" ht="59.25" customHeight="1" x14ac:dyDescent="0.25">
      <c r="A79" s="46" t="s">
        <v>561</v>
      </c>
      <c r="B79" s="58">
        <v>3.0680000000000001</v>
      </c>
      <c r="C79" s="58" t="s">
        <v>388</v>
      </c>
      <c r="D79" s="58" t="s">
        <v>85</v>
      </c>
      <c r="E79" s="58"/>
      <c r="F79" s="137">
        <v>1500</v>
      </c>
      <c r="G79" s="98">
        <f t="shared" si="0"/>
        <v>1500</v>
      </c>
      <c r="H79" s="96">
        <v>0</v>
      </c>
      <c r="I79" s="96">
        <v>0</v>
      </c>
      <c r="J79" s="58"/>
      <c r="K79" s="59">
        <v>2017</v>
      </c>
      <c r="L79" s="58">
        <v>2018</v>
      </c>
      <c r="M79" s="58"/>
    </row>
    <row r="80" spans="1:13" ht="59.25" customHeight="1" x14ac:dyDescent="0.25">
      <c r="A80" s="47" t="s">
        <v>560</v>
      </c>
      <c r="B80" s="58">
        <v>3.069</v>
      </c>
      <c r="C80" s="58" t="s">
        <v>996</v>
      </c>
      <c r="D80" s="58" t="s">
        <v>571</v>
      </c>
      <c r="E80" s="58"/>
      <c r="F80" s="137">
        <v>20000</v>
      </c>
      <c r="G80" s="98">
        <f t="shared" si="0"/>
        <v>20000</v>
      </c>
      <c r="H80" s="96">
        <v>0</v>
      </c>
      <c r="I80" s="96">
        <v>0</v>
      </c>
      <c r="J80" s="58"/>
      <c r="K80" s="59">
        <v>2016</v>
      </c>
      <c r="L80" s="58">
        <v>2020</v>
      </c>
      <c r="M80" s="58"/>
    </row>
    <row r="81" spans="1:15" ht="69" customHeight="1" x14ac:dyDescent="0.25">
      <c r="A81" s="46" t="s">
        <v>561</v>
      </c>
      <c r="B81" s="58">
        <v>3.0700000000000101</v>
      </c>
      <c r="C81" s="58" t="s">
        <v>894</v>
      </c>
      <c r="D81" s="58" t="s">
        <v>575</v>
      </c>
      <c r="E81" s="58"/>
      <c r="F81" s="137">
        <v>8480</v>
      </c>
      <c r="G81" s="98">
        <v>8480</v>
      </c>
      <c r="H81" s="96">
        <v>0</v>
      </c>
      <c r="I81" s="96">
        <v>0</v>
      </c>
      <c r="J81" s="58"/>
      <c r="K81" s="59">
        <v>2017</v>
      </c>
      <c r="L81" s="58">
        <v>2019</v>
      </c>
      <c r="M81" s="58"/>
    </row>
    <row r="82" spans="1:15" ht="63" customHeight="1" x14ac:dyDescent="0.25">
      <c r="A82" s="47" t="s">
        <v>560</v>
      </c>
      <c r="B82" s="58">
        <v>3.0710000000000099</v>
      </c>
      <c r="C82" s="62" t="s">
        <v>837</v>
      </c>
      <c r="D82" s="58" t="s">
        <v>177</v>
      </c>
      <c r="E82" s="69"/>
      <c r="F82" s="136">
        <v>4000</v>
      </c>
      <c r="G82" s="98">
        <f t="shared" ref="G82:G87" si="1">F82</f>
        <v>4000</v>
      </c>
      <c r="H82" s="96">
        <v>0</v>
      </c>
      <c r="I82" s="96">
        <v>0</v>
      </c>
      <c r="J82" s="69"/>
      <c r="K82" s="69">
        <v>2017</v>
      </c>
      <c r="L82" s="69">
        <v>2020</v>
      </c>
      <c r="M82" s="69"/>
    </row>
    <row r="83" spans="1:15" ht="63.75" customHeight="1" x14ac:dyDescent="0.25">
      <c r="A83" s="46" t="s">
        <v>561</v>
      </c>
      <c r="B83" s="58">
        <v>3.0720000000000098</v>
      </c>
      <c r="C83" s="71" t="s">
        <v>95</v>
      </c>
      <c r="D83" s="71" t="s">
        <v>88</v>
      </c>
      <c r="E83" s="71" t="s">
        <v>86</v>
      </c>
      <c r="F83" s="139">
        <v>14229</v>
      </c>
      <c r="G83" s="188">
        <f t="shared" si="1"/>
        <v>14229</v>
      </c>
      <c r="H83" s="100">
        <v>0</v>
      </c>
      <c r="I83" s="100">
        <v>0</v>
      </c>
      <c r="J83" s="71" t="s">
        <v>96</v>
      </c>
      <c r="K83" s="71" t="s">
        <v>16</v>
      </c>
      <c r="L83" s="71" t="s">
        <v>16</v>
      </c>
      <c r="M83" s="71"/>
    </row>
    <row r="84" spans="1:15" ht="72" customHeight="1" x14ac:dyDescent="0.25">
      <c r="A84" s="46" t="s">
        <v>561</v>
      </c>
      <c r="B84" s="58">
        <v>3.0730000000000102</v>
      </c>
      <c r="C84" s="71" t="s">
        <v>625</v>
      </c>
      <c r="D84" s="71" t="s">
        <v>693</v>
      </c>
      <c r="E84" s="71"/>
      <c r="F84" s="139">
        <v>50000</v>
      </c>
      <c r="G84" s="98">
        <f t="shared" si="1"/>
        <v>50000</v>
      </c>
      <c r="H84" s="100">
        <v>0</v>
      </c>
      <c r="I84" s="100">
        <v>0</v>
      </c>
      <c r="J84" s="71"/>
      <c r="K84" s="69">
        <v>2017</v>
      </c>
      <c r="L84" s="69">
        <v>2020</v>
      </c>
      <c r="M84" s="58" t="s">
        <v>678</v>
      </c>
    </row>
    <row r="85" spans="1:15" ht="63.75" customHeight="1" x14ac:dyDescent="0.25">
      <c r="A85" s="46" t="s">
        <v>561</v>
      </c>
      <c r="B85" s="58">
        <v>3.0740000000000101</v>
      </c>
      <c r="C85" s="71" t="s">
        <v>626</v>
      </c>
      <c r="D85" s="71" t="s">
        <v>693</v>
      </c>
      <c r="E85" s="71"/>
      <c r="F85" s="139">
        <v>25000</v>
      </c>
      <c r="G85" s="98">
        <f t="shared" si="1"/>
        <v>25000</v>
      </c>
      <c r="H85" s="100">
        <v>0</v>
      </c>
      <c r="I85" s="100">
        <v>0</v>
      </c>
      <c r="J85" s="71"/>
      <c r="K85" s="69">
        <v>2017</v>
      </c>
      <c r="L85" s="69">
        <v>2020</v>
      </c>
      <c r="M85" s="58" t="s">
        <v>678</v>
      </c>
    </row>
    <row r="86" spans="1:15" ht="63.75" customHeight="1" x14ac:dyDescent="0.25">
      <c r="A86" s="46" t="s">
        <v>561</v>
      </c>
      <c r="B86" s="58">
        <v>3.0750000000000099</v>
      </c>
      <c r="C86" s="71" t="s">
        <v>752</v>
      </c>
      <c r="D86" s="71" t="s">
        <v>694</v>
      </c>
      <c r="E86" s="71"/>
      <c r="F86" s="139">
        <v>8000</v>
      </c>
      <c r="G86" s="98">
        <f t="shared" si="1"/>
        <v>8000</v>
      </c>
      <c r="H86" s="96">
        <v>0</v>
      </c>
      <c r="I86" s="96">
        <v>0</v>
      </c>
      <c r="J86" s="71"/>
      <c r="K86" s="69" t="s">
        <v>303</v>
      </c>
      <c r="L86" s="69">
        <v>2020</v>
      </c>
      <c r="M86" s="71"/>
    </row>
    <row r="87" spans="1:15" ht="54" customHeight="1" x14ac:dyDescent="0.25">
      <c r="A87" s="47" t="s">
        <v>560</v>
      </c>
      <c r="B87" s="58">
        <v>3.0760000000000098</v>
      </c>
      <c r="C87" s="58" t="s">
        <v>159</v>
      </c>
      <c r="D87" s="58" t="s">
        <v>160</v>
      </c>
      <c r="E87" s="58"/>
      <c r="F87" s="134">
        <v>56915</v>
      </c>
      <c r="G87" s="98">
        <f t="shared" si="1"/>
        <v>56915</v>
      </c>
      <c r="H87" s="96">
        <v>0</v>
      </c>
      <c r="I87" s="96">
        <v>0</v>
      </c>
      <c r="J87" s="58" t="s">
        <v>255</v>
      </c>
      <c r="K87" s="58">
        <v>2017</v>
      </c>
      <c r="L87" s="58">
        <v>2020</v>
      </c>
      <c r="M87" s="58" t="s">
        <v>678</v>
      </c>
    </row>
    <row r="88" spans="1:15" ht="23.25" customHeight="1" x14ac:dyDescent="0.2">
      <c r="A88" s="289" t="s">
        <v>313</v>
      </c>
      <c r="B88" s="290"/>
      <c r="C88" s="290"/>
      <c r="D88" s="290"/>
      <c r="E88" s="290"/>
      <c r="F88" s="290"/>
      <c r="G88" s="290"/>
      <c r="H88" s="290"/>
      <c r="I88" s="290"/>
      <c r="J88" s="290"/>
      <c r="K88" s="290"/>
      <c r="L88" s="290"/>
      <c r="M88" s="291"/>
    </row>
    <row r="89" spans="1:15" ht="75.75" customHeight="1" x14ac:dyDescent="0.25">
      <c r="A89" s="46" t="s">
        <v>561</v>
      </c>
      <c r="B89" s="58">
        <v>3.077</v>
      </c>
      <c r="C89" s="58" t="s">
        <v>58</v>
      </c>
      <c r="D89" s="58" t="s">
        <v>266</v>
      </c>
      <c r="E89" s="58"/>
      <c r="F89" s="134">
        <v>400000</v>
      </c>
      <c r="G89" s="96">
        <v>120000</v>
      </c>
      <c r="H89" s="96">
        <v>280000</v>
      </c>
      <c r="I89" s="96">
        <v>0</v>
      </c>
      <c r="J89" s="58" t="s">
        <v>59</v>
      </c>
      <c r="K89" s="58">
        <v>2017</v>
      </c>
      <c r="L89" s="58">
        <v>2019</v>
      </c>
      <c r="M89" s="58" t="s">
        <v>678</v>
      </c>
    </row>
    <row r="90" spans="1:15" ht="90" customHeight="1" x14ac:dyDescent="0.25">
      <c r="A90" s="47" t="s">
        <v>560</v>
      </c>
      <c r="B90" s="58">
        <v>3.0779999999999998</v>
      </c>
      <c r="C90" s="58" t="s">
        <v>135</v>
      </c>
      <c r="D90" s="58" t="s">
        <v>128</v>
      </c>
      <c r="E90" s="58"/>
      <c r="F90" s="134">
        <v>110000</v>
      </c>
      <c r="G90" s="96">
        <v>22000</v>
      </c>
      <c r="H90" s="96">
        <v>88000</v>
      </c>
      <c r="I90" s="96">
        <v>0</v>
      </c>
      <c r="J90" s="58" t="s">
        <v>136</v>
      </c>
      <c r="K90" s="58" t="s">
        <v>16</v>
      </c>
      <c r="L90" s="58" t="s">
        <v>13</v>
      </c>
      <c r="M90" s="58" t="s">
        <v>678</v>
      </c>
    </row>
    <row r="91" spans="1:15" ht="83.25" customHeight="1" x14ac:dyDescent="0.25">
      <c r="A91" s="47" t="s">
        <v>560</v>
      </c>
      <c r="B91" s="58">
        <v>3.0790000000000002</v>
      </c>
      <c r="C91" s="58" t="s">
        <v>244</v>
      </c>
      <c r="D91" s="58" t="s">
        <v>129</v>
      </c>
      <c r="E91" s="58"/>
      <c r="F91" s="134">
        <v>398404</v>
      </c>
      <c r="G91" s="96">
        <v>59761</v>
      </c>
      <c r="H91" s="96">
        <v>338643</v>
      </c>
      <c r="I91" s="96">
        <v>0</v>
      </c>
      <c r="J91" s="58" t="s">
        <v>31</v>
      </c>
      <c r="K91" s="58" t="s">
        <v>13</v>
      </c>
      <c r="L91" s="58" t="s">
        <v>304</v>
      </c>
      <c r="M91" s="58" t="s">
        <v>678</v>
      </c>
    </row>
    <row r="92" spans="1:15" ht="66" customHeight="1" x14ac:dyDescent="0.25">
      <c r="A92" s="47" t="s">
        <v>560</v>
      </c>
      <c r="B92" s="58">
        <v>3.08</v>
      </c>
      <c r="C92" s="58" t="s">
        <v>663</v>
      </c>
      <c r="D92" s="58" t="s">
        <v>132</v>
      </c>
      <c r="E92" s="58"/>
      <c r="F92" s="140">
        <v>15000</v>
      </c>
      <c r="G92" s="96">
        <v>0</v>
      </c>
      <c r="H92" s="96">
        <v>0</v>
      </c>
      <c r="I92" s="96">
        <v>0</v>
      </c>
      <c r="J92" s="58"/>
      <c r="K92" s="58">
        <v>2017</v>
      </c>
      <c r="L92" s="58" t="s">
        <v>304</v>
      </c>
      <c r="M92" s="58"/>
    </row>
    <row r="93" spans="1:15" ht="107.25" customHeight="1" x14ac:dyDescent="0.25">
      <c r="A93" s="47" t="s">
        <v>560</v>
      </c>
      <c r="B93" s="58">
        <v>3.081</v>
      </c>
      <c r="C93" s="58" t="s">
        <v>868</v>
      </c>
      <c r="D93" s="58" t="s">
        <v>128</v>
      </c>
      <c r="E93" s="75"/>
      <c r="F93" s="141">
        <v>3800</v>
      </c>
      <c r="G93" s="98">
        <v>3800</v>
      </c>
      <c r="H93" s="96">
        <v>0</v>
      </c>
      <c r="I93" s="96">
        <v>0</v>
      </c>
      <c r="J93" s="58" t="s">
        <v>869</v>
      </c>
      <c r="K93" s="58" t="s">
        <v>13</v>
      </c>
      <c r="L93" s="58" t="s">
        <v>303</v>
      </c>
      <c r="M93" s="58"/>
    </row>
    <row r="94" spans="1:15" ht="87" customHeight="1" x14ac:dyDescent="0.25">
      <c r="A94" s="35" t="s">
        <v>559</v>
      </c>
      <c r="B94" s="58">
        <v>3.0819999999999999</v>
      </c>
      <c r="C94" s="58" t="s">
        <v>353</v>
      </c>
      <c r="D94" s="58" t="s">
        <v>695</v>
      </c>
      <c r="E94" s="75"/>
      <c r="F94" s="141">
        <v>46500</v>
      </c>
      <c r="G94" s="98">
        <v>46500</v>
      </c>
      <c r="H94" s="96">
        <v>0</v>
      </c>
      <c r="I94" s="96">
        <v>0</v>
      </c>
      <c r="J94" s="58" t="s">
        <v>354</v>
      </c>
      <c r="K94" s="58" t="s">
        <v>13</v>
      </c>
      <c r="L94" s="58" t="s">
        <v>303</v>
      </c>
      <c r="M94" s="58" t="s">
        <v>678</v>
      </c>
      <c r="N94" s="61"/>
      <c r="O94" s="61"/>
    </row>
    <row r="95" spans="1:15" ht="87" customHeight="1" x14ac:dyDescent="0.25">
      <c r="A95" s="47" t="s">
        <v>560</v>
      </c>
      <c r="B95" s="58">
        <v>3.0830000000000002</v>
      </c>
      <c r="C95" s="58" t="s">
        <v>866</v>
      </c>
      <c r="D95" s="58" t="s">
        <v>572</v>
      </c>
      <c r="E95" s="75"/>
      <c r="F95" s="141">
        <v>3292</v>
      </c>
      <c r="G95" s="141">
        <v>3292</v>
      </c>
      <c r="H95" s="96"/>
      <c r="I95" s="96"/>
      <c r="J95" s="58"/>
      <c r="K95" s="58" t="s">
        <v>13</v>
      </c>
      <c r="L95" s="58" t="s">
        <v>303</v>
      </c>
      <c r="M95" s="58"/>
      <c r="N95" s="61"/>
      <c r="O95" s="61"/>
    </row>
    <row r="96" spans="1:15" ht="79.5" customHeight="1" x14ac:dyDescent="0.25">
      <c r="A96" s="47" t="s">
        <v>560</v>
      </c>
      <c r="B96" s="58">
        <v>3.0840000000000001</v>
      </c>
      <c r="C96" s="58" t="s">
        <v>355</v>
      </c>
      <c r="D96" s="58" t="s">
        <v>572</v>
      </c>
      <c r="E96" s="75"/>
      <c r="F96" s="141">
        <v>15000</v>
      </c>
      <c r="G96" s="98">
        <v>15000</v>
      </c>
      <c r="H96" s="96">
        <v>0</v>
      </c>
      <c r="I96" s="96">
        <v>0</v>
      </c>
      <c r="J96" s="58" t="s">
        <v>356</v>
      </c>
      <c r="K96" s="58" t="s">
        <v>13</v>
      </c>
      <c r="L96" s="58" t="s">
        <v>303</v>
      </c>
      <c r="M96" s="58" t="s">
        <v>678</v>
      </c>
    </row>
    <row r="97" spans="1:14" ht="79.5" customHeight="1" x14ac:dyDescent="0.25">
      <c r="A97" s="47" t="s">
        <v>560</v>
      </c>
      <c r="B97" s="58">
        <v>3.085</v>
      </c>
      <c r="C97" s="58" t="s">
        <v>867</v>
      </c>
      <c r="D97" s="58" t="s">
        <v>954</v>
      </c>
      <c r="E97" s="75"/>
      <c r="F97" s="141">
        <v>1853</v>
      </c>
      <c r="G97" s="98">
        <v>1853</v>
      </c>
      <c r="H97" s="96"/>
      <c r="I97" s="96"/>
      <c r="J97" s="58"/>
      <c r="K97" s="59" t="s">
        <v>13</v>
      </c>
      <c r="L97" s="58" t="s">
        <v>303</v>
      </c>
      <c r="M97" s="58"/>
    </row>
    <row r="98" spans="1:14" ht="86.25" customHeight="1" x14ac:dyDescent="0.25">
      <c r="A98" s="35" t="s">
        <v>559</v>
      </c>
      <c r="B98" s="58">
        <v>3.0859999999999999</v>
      </c>
      <c r="C98" s="58" t="s">
        <v>357</v>
      </c>
      <c r="D98" s="58" t="s">
        <v>955</v>
      </c>
      <c r="E98" s="75"/>
      <c r="F98" s="141">
        <v>12000</v>
      </c>
      <c r="G98" s="98">
        <v>12000</v>
      </c>
      <c r="H98" s="96">
        <v>0</v>
      </c>
      <c r="I98" s="96">
        <v>0</v>
      </c>
      <c r="J98" s="58" t="s">
        <v>358</v>
      </c>
      <c r="K98" s="59" t="s">
        <v>303</v>
      </c>
      <c r="L98" s="58" t="s">
        <v>305</v>
      </c>
      <c r="M98" s="58" t="s">
        <v>678</v>
      </c>
    </row>
    <row r="99" spans="1:14" ht="95.25" customHeight="1" x14ac:dyDescent="0.25">
      <c r="A99" s="46" t="s">
        <v>561</v>
      </c>
      <c r="B99" s="58">
        <v>3.0870000000000002</v>
      </c>
      <c r="C99" s="58" t="s">
        <v>359</v>
      </c>
      <c r="D99" s="58" t="s">
        <v>697</v>
      </c>
      <c r="E99" s="75"/>
      <c r="F99" s="141">
        <v>26000</v>
      </c>
      <c r="G99" s="98">
        <v>26000</v>
      </c>
      <c r="H99" s="96">
        <v>0</v>
      </c>
      <c r="I99" s="96">
        <v>0</v>
      </c>
      <c r="J99" s="58" t="s">
        <v>360</v>
      </c>
      <c r="K99" s="59" t="s">
        <v>13</v>
      </c>
      <c r="L99" s="58" t="s">
        <v>305</v>
      </c>
      <c r="M99" s="58" t="s">
        <v>678</v>
      </c>
    </row>
    <row r="100" spans="1:14" ht="66" x14ac:dyDescent="0.25">
      <c r="A100" s="46" t="s">
        <v>561</v>
      </c>
      <c r="B100" s="58">
        <v>3.0880000000000001</v>
      </c>
      <c r="C100" s="58" t="s">
        <v>361</v>
      </c>
      <c r="D100" s="58" t="s">
        <v>110</v>
      </c>
      <c r="E100" s="75"/>
      <c r="F100" s="141">
        <v>60000</v>
      </c>
      <c r="G100" s="98">
        <v>60000</v>
      </c>
      <c r="H100" s="96">
        <v>0</v>
      </c>
      <c r="I100" s="96">
        <v>0</v>
      </c>
      <c r="J100" s="59"/>
      <c r="K100" s="59" t="s">
        <v>303</v>
      </c>
      <c r="L100" s="58" t="s">
        <v>305</v>
      </c>
      <c r="M100" s="58" t="s">
        <v>678</v>
      </c>
    </row>
    <row r="101" spans="1:14" ht="140.25" customHeight="1" x14ac:dyDescent="0.25">
      <c r="A101" s="46" t="s">
        <v>561</v>
      </c>
      <c r="B101" s="58">
        <v>3.089</v>
      </c>
      <c r="C101" s="58" t="s">
        <v>362</v>
      </c>
      <c r="D101" s="76" t="s">
        <v>570</v>
      </c>
      <c r="E101" s="75"/>
      <c r="F101" s="141">
        <v>43600</v>
      </c>
      <c r="G101" s="98">
        <v>43600</v>
      </c>
      <c r="H101" s="96">
        <v>0</v>
      </c>
      <c r="I101" s="96">
        <v>0</v>
      </c>
      <c r="J101" s="58" t="s">
        <v>363</v>
      </c>
      <c r="K101" s="59" t="s">
        <v>303</v>
      </c>
      <c r="L101" s="58" t="s">
        <v>304</v>
      </c>
      <c r="M101" s="58" t="s">
        <v>678</v>
      </c>
    </row>
    <row r="102" spans="1:14" ht="96.75" customHeight="1" x14ac:dyDescent="0.25">
      <c r="A102" s="46" t="s">
        <v>561</v>
      </c>
      <c r="B102" s="70">
        <v>3.09</v>
      </c>
      <c r="C102" s="58" t="s">
        <v>657</v>
      </c>
      <c r="D102" s="58" t="s">
        <v>274</v>
      </c>
      <c r="E102" s="58" t="s">
        <v>232</v>
      </c>
      <c r="F102" s="134">
        <v>28457</v>
      </c>
      <c r="G102" s="96">
        <v>8537</v>
      </c>
      <c r="H102" s="96">
        <v>19920</v>
      </c>
      <c r="I102" s="96">
        <v>0</v>
      </c>
      <c r="J102" s="62" t="s">
        <v>233</v>
      </c>
      <c r="K102" s="58" t="s">
        <v>16</v>
      </c>
      <c r="L102" s="58" t="s">
        <v>13</v>
      </c>
      <c r="M102" s="58" t="s">
        <v>678</v>
      </c>
    </row>
    <row r="103" spans="1:14" ht="78.75" customHeight="1" x14ac:dyDescent="0.25">
      <c r="A103" s="46" t="s">
        <v>561</v>
      </c>
      <c r="B103" s="58">
        <v>3.0910000000000002</v>
      </c>
      <c r="C103" s="58" t="s">
        <v>99</v>
      </c>
      <c r="D103" s="58" t="s">
        <v>274</v>
      </c>
      <c r="E103" s="58" t="s">
        <v>232</v>
      </c>
      <c r="F103" s="134">
        <v>77973</v>
      </c>
      <c r="G103" s="96">
        <v>23392</v>
      </c>
      <c r="H103" s="96">
        <v>54581</v>
      </c>
      <c r="I103" s="96">
        <v>0</v>
      </c>
      <c r="J103" s="62" t="s">
        <v>233</v>
      </c>
      <c r="K103" s="58" t="s">
        <v>16</v>
      </c>
      <c r="L103" s="58" t="s">
        <v>13</v>
      </c>
      <c r="M103" s="58" t="s">
        <v>678</v>
      </c>
    </row>
    <row r="104" spans="1:14" ht="78.75" customHeight="1" x14ac:dyDescent="0.25">
      <c r="A104" s="46"/>
      <c r="B104" s="58">
        <v>3.0920000000000001</v>
      </c>
      <c r="C104" s="58" t="s">
        <v>941</v>
      </c>
      <c r="D104" s="58" t="s">
        <v>956</v>
      </c>
      <c r="E104" s="58"/>
      <c r="F104" s="140">
        <v>27500</v>
      </c>
      <c r="G104" s="96">
        <v>27500</v>
      </c>
      <c r="H104" s="96"/>
      <c r="I104" s="96"/>
      <c r="J104" s="62"/>
      <c r="K104" s="58"/>
      <c r="L104" s="58"/>
      <c r="M104" s="58"/>
    </row>
    <row r="105" spans="1:14" ht="78.75" customHeight="1" x14ac:dyDescent="0.25">
      <c r="A105" s="46" t="s">
        <v>561</v>
      </c>
      <c r="B105" s="58">
        <v>3.093</v>
      </c>
      <c r="C105" s="58" t="s">
        <v>940</v>
      </c>
      <c r="D105" s="58" t="s">
        <v>696</v>
      </c>
      <c r="E105" s="58"/>
      <c r="F105" s="140">
        <v>57480</v>
      </c>
      <c r="G105" s="96">
        <v>57480</v>
      </c>
      <c r="H105" s="96"/>
      <c r="I105" s="96"/>
      <c r="J105" s="62"/>
      <c r="K105" s="58"/>
      <c r="L105" s="58"/>
      <c r="M105" s="58"/>
    </row>
    <row r="106" spans="1:14" ht="58.5" customHeight="1" x14ac:dyDescent="0.25">
      <c r="A106" s="46" t="s">
        <v>561</v>
      </c>
      <c r="B106" s="58">
        <v>3.0939999999999999</v>
      </c>
      <c r="C106" s="58" t="s">
        <v>364</v>
      </c>
      <c r="D106" s="58" t="s">
        <v>240</v>
      </c>
      <c r="E106" s="75"/>
      <c r="F106" s="141">
        <v>5000</v>
      </c>
      <c r="G106" s="98">
        <v>5000</v>
      </c>
      <c r="H106" s="96">
        <v>0</v>
      </c>
      <c r="I106" s="96">
        <v>0</v>
      </c>
      <c r="J106" s="58" t="s">
        <v>365</v>
      </c>
      <c r="K106" s="59" t="s">
        <v>13</v>
      </c>
      <c r="L106" s="58" t="s">
        <v>303</v>
      </c>
      <c r="M106" s="58"/>
    </row>
    <row r="107" spans="1:14" ht="132" x14ac:dyDescent="0.25">
      <c r="A107" s="47" t="s">
        <v>560</v>
      </c>
      <c r="B107" s="58">
        <v>3.0950000000000002</v>
      </c>
      <c r="C107" s="58" t="s">
        <v>366</v>
      </c>
      <c r="D107" s="58" t="s">
        <v>163</v>
      </c>
      <c r="E107" s="75"/>
      <c r="F107" s="141">
        <v>140000</v>
      </c>
      <c r="G107" s="98">
        <v>140000</v>
      </c>
      <c r="H107" s="96">
        <v>0</v>
      </c>
      <c r="I107" s="96">
        <v>0</v>
      </c>
      <c r="J107" s="58" t="s">
        <v>760</v>
      </c>
      <c r="K107" s="59" t="s">
        <v>13</v>
      </c>
      <c r="L107" s="58" t="s">
        <v>305</v>
      </c>
      <c r="M107" s="58" t="s">
        <v>678</v>
      </c>
    </row>
    <row r="108" spans="1:14" ht="183" customHeight="1" x14ac:dyDescent="0.25">
      <c r="A108" s="35" t="s">
        <v>559</v>
      </c>
      <c r="B108" s="58">
        <v>3.0960000000000001</v>
      </c>
      <c r="C108" s="58" t="s">
        <v>367</v>
      </c>
      <c r="D108" s="58" t="s">
        <v>68</v>
      </c>
      <c r="E108" s="75"/>
      <c r="F108" s="141">
        <v>15000</v>
      </c>
      <c r="G108" s="98">
        <v>15000</v>
      </c>
      <c r="H108" s="96">
        <v>0</v>
      </c>
      <c r="I108" s="96">
        <v>0</v>
      </c>
      <c r="J108" s="58" t="s">
        <v>368</v>
      </c>
      <c r="K108" s="59" t="s">
        <v>16</v>
      </c>
      <c r="L108" s="58" t="s">
        <v>13</v>
      </c>
      <c r="M108" s="58" t="s">
        <v>678</v>
      </c>
      <c r="N108" s="202" t="s">
        <v>973</v>
      </c>
    </row>
    <row r="109" spans="1:14" ht="62.25" customHeight="1" x14ac:dyDescent="0.25">
      <c r="A109" s="35" t="s">
        <v>559</v>
      </c>
      <c r="B109" s="58">
        <v>3.097</v>
      </c>
      <c r="C109" s="63" t="s">
        <v>369</v>
      </c>
      <c r="D109" s="58" t="s">
        <v>36</v>
      </c>
      <c r="E109" s="75"/>
      <c r="F109" s="141">
        <v>15000</v>
      </c>
      <c r="G109" s="98">
        <v>15000</v>
      </c>
      <c r="H109" s="96">
        <v>0</v>
      </c>
      <c r="I109" s="96">
        <v>0</v>
      </c>
      <c r="J109" s="58"/>
      <c r="K109" s="59">
        <v>2018</v>
      </c>
      <c r="L109" s="58" t="s">
        <v>305</v>
      </c>
      <c r="M109" s="58" t="s">
        <v>678</v>
      </c>
    </row>
    <row r="110" spans="1:14" ht="66" customHeight="1" x14ac:dyDescent="0.25">
      <c r="A110" s="35" t="s">
        <v>559</v>
      </c>
      <c r="B110" s="58">
        <v>3.0979999999999999</v>
      </c>
      <c r="C110" s="58" t="s">
        <v>370</v>
      </c>
      <c r="D110" s="58" t="s">
        <v>36</v>
      </c>
      <c r="E110" s="75"/>
      <c r="F110" s="141">
        <v>35000</v>
      </c>
      <c r="G110" s="98">
        <v>35000</v>
      </c>
      <c r="H110" s="96">
        <v>0</v>
      </c>
      <c r="I110" s="96">
        <v>0</v>
      </c>
      <c r="J110" s="58"/>
      <c r="K110" s="59">
        <v>2018</v>
      </c>
      <c r="L110" s="58">
        <v>2020</v>
      </c>
      <c r="M110" s="58" t="s">
        <v>678</v>
      </c>
    </row>
    <row r="111" spans="1:14" ht="66" customHeight="1" x14ac:dyDescent="0.25">
      <c r="A111" s="35" t="s">
        <v>559</v>
      </c>
      <c r="B111" s="58">
        <v>3.0990000000000002</v>
      </c>
      <c r="C111" s="58" t="s">
        <v>371</v>
      </c>
      <c r="D111" s="58" t="s">
        <v>36</v>
      </c>
      <c r="E111" s="75"/>
      <c r="F111" s="141">
        <v>25000</v>
      </c>
      <c r="G111" s="98">
        <v>25000</v>
      </c>
      <c r="H111" s="96">
        <v>0</v>
      </c>
      <c r="I111" s="96">
        <v>0</v>
      </c>
      <c r="J111" s="58" t="s">
        <v>373</v>
      </c>
      <c r="K111" s="59">
        <v>2017</v>
      </c>
      <c r="L111" s="58" t="s">
        <v>13</v>
      </c>
      <c r="M111" s="58" t="s">
        <v>678</v>
      </c>
    </row>
    <row r="112" spans="1:14" ht="66.75" customHeight="1" x14ac:dyDescent="0.25">
      <c r="A112" s="35" t="s">
        <v>559</v>
      </c>
      <c r="B112" s="70">
        <v>3.1</v>
      </c>
      <c r="C112" s="58" t="s">
        <v>372</v>
      </c>
      <c r="D112" s="58" t="s">
        <v>36</v>
      </c>
      <c r="E112" s="75"/>
      <c r="F112" s="141">
        <v>25000</v>
      </c>
      <c r="G112" s="98">
        <v>25000</v>
      </c>
      <c r="H112" s="96">
        <v>0</v>
      </c>
      <c r="I112" s="96">
        <v>0</v>
      </c>
      <c r="J112" s="59"/>
      <c r="K112" s="59" t="s">
        <v>13</v>
      </c>
      <c r="L112" s="58" t="s">
        <v>303</v>
      </c>
      <c r="M112" s="58" t="s">
        <v>678</v>
      </c>
    </row>
    <row r="113" spans="1:16" ht="21" customHeight="1" x14ac:dyDescent="0.2">
      <c r="A113" s="289" t="s">
        <v>314</v>
      </c>
      <c r="B113" s="290"/>
      <c r="C113" s="290"/>
      <c r="D113" s="290"/>
      <c r="E113" s="290"/>
      <c r="F113" s="290"/>
      <c r="G113" s="290"/>
      <c r="H113" s="290"/>
      <c r="I113" s="290"/>
      <c r="J113" s="290"/>
      <c r="K113" s="290"/>
      <c r="L113" s="290"/>
      <c r="M113" s="291"/>
    </row>
    <row r="114" spans="1:16" ht="78" customHeight="1" x14ac:dyDescent="0.25">
      <c r="A114" s="35" t="s">
        <v>559</v>
      </c>
      <c r="B114" s="70">
        <v>3.101</v>
      </c>
      <c r="C114" s="58" t="s">
        <v>39</v>
      </c>
      <c r="D114" s="58" t="s">
        <v>18</v>
      </c>
      <c r="E114" s="58"/>
      <c r="F114" s="134">
        <v>142287</v>
      </c>
      <c r="G114" s="96">
        <v>21343</v>
      </c>
      <c r="H114" s="96">
        <v>120944</v>
      </c>
      <c r="I114" s="96">
        <v>0</v>
      </c>
      <c r="J114" s="58" t="s">
        <v>213</v>
      </c>
      <c r="K114" s="58" t="s">
        <v>303</v>
      </c>
      <c r="L114" s="58" t="s">
        <v>305</v>
      </c>
      <c r="M114" s="58" t="s">
        <v>678</v>
      </c>
      <c r="P114" s="38"/>
    </row>
    <row r="115" spans="1:16" ht="78" customHeight="1" x14ac:dyDescent="0.25">
      <c r="A115" s="47" t="s">
        <v>560</v>
      </c>
      <c r="B115" s="66">
        <v>3.1019999999999999</v>
      </c>
      <c r="C115" s="57" t="s">
        <v>835</v>
      </c>
      <c r="D115" s="57" t="s">
        <v>957</v>
      </c>
      <c r="E115" s="57"/>
      <c r="F115" s="185">
        <v>1650</v>
      </c>
      <c r="G115" s="196">
        <v>1650</v>
      </c>
      <c r="H115" s="196"/>
      <c r="I115" s="196"/>
      <c r="J115" s="57" t="s">
        <v>827</v>
      </c>
      <c r="K115" s="57" t="s">
        <v>13</v>
      </c>
      <c r="L115" s="57" t="s">
        <v>303</v>
      </c>
      <c r="M115" s="57"/>
      <c r="P115" s="187"/>
    </row>
    <row r="116" spans="1:16" ht="73.5" customHeight="1" x14ac:dyDescent="0.25">
      <c r="A116" s="35" t="s">
        <v>559</v>
      </c>
      <c r="B116" s="70">
        <v>3.1030000000000002</v>
      </c>
      <c r="C116" s="58" t="s">
        <v>210</v>
      </c>
      <c r="D116" s="58" t="s">
        <v>29</v>
      </c>
      <c r="E116" s="58"/>
      <c r="F116" s="134">
        <v>42686</v>
      </c>
      <c r="G116" s="96">
        <v>6403</v>
      </c>
      <c r="H116" s="96">
        <v>36283</v>
      </c>
      <c r="I116" s="96">
        <v>0</v>
      </c>
      <c r="J116" s="58" t="s">
        <v>211</v>
      </c>
      <c r="K116" s="58" t="s">
        <v>13</v>
      </c>
      <c r="L116" s="58" t="s">
        <v>303</v>
      </c>
      <c r="M116" s="58"/>
    </row>
    <row r="117" spans="1:16" ht="73.5" customHeight="1" x14ac:dyDescent="0.25">
      <c r="A117" s="46" t="s">
        <v>561</v>
      </c>
      <c r="B117" s="66">
        <v>3.1040000000000001</v>
      </c>
      <c r="C117" s="58" t="s">
        <v>834</v>
      </c>
      <c r="D117" s="58" t="s">
        <v>693</v>
      </c>
      <c r="E117" s="58"/>
      <c r="F117" s="134">
        <v>130000</v>
      </c>
      <c r="G117" s="96">
        <v>130000</v>
      </c>
      <c r="H117" s="96"/>
      <c r="I117" s="96"/>
      <c r="J117" s="58"/>
      <c r="K117" s="58" t="s">
        <v>303</v>
      </c>
      <c r="L117" s="58" t="s">
        <v>305</v>
      </c>
      <c r="M117" s="58"/>
    </row>
    <row r="118" spans="1:16" ht="69" customHeight="1" x14ac:dyDescent="0.25">
      <c r="A118" s="46" t="s">
        <v>561</v>
      </c>
      <c r="B118" s="70">
        <v>3.105</v>
      </c>
      <c r="C118" s="62" t="s">
        <v>350</v>
      </c>
      <c r="D118" s="58" t="s">
        <v>110</v>
      </c>
      <c r="E118" s="69"/>
      <c r="F118" s="136">
        <v>25000</v>
      </c>
      <c r="G118" s="97">
        <v>25000</v>
      </c>
      <c r="H118" s="97"/>
      <c r="I118" s="97"/>
      <c r="J118" s="69"/>
      <c r="K118" s="58">
        <v>2017</v>
      </c>
      <c r="L118" s="58" t="s">
        <v>304</v>
      </c>
      <c r="M118" s="69"/>
    </row>
    <row r="119" spans="1:16" ht="112.5" customHeight="1" x14ac:dyDescent="0.25">
      <c r="A119" s="35" t="s">
        <v>559</v>
      </c>
      <c r="B119" s="66">
        <v>3.1059999999999999</v>
      </c>
      <c r="C119" s="62" t="s">
        <v>351</v>
      </c>
      <c r="D119" s="58" t="s">
        <v>36</v>
      </c>
      <c r="E119" s="69"/>
      <c r="F119" s="136">
        <v>60000</v>
      </c>
      <c r="G119" s="97">
        <v>60000</v>
      </c>
      <c r="H119" s="97"/>
      <c r="I119" s="97"/>
      <c r="J119" s="69"/>
      <c r="K119" s="58" t="s">
        <v>303</v>
      </c>
      <c r="L119" s="58" t="s">
        <v>305</v>
      </c>
      <c r="M119" s="58" t="s">
        <v>678</v>
      </c>
    </row>
    <row r="120" spans="1:16" ht="99.75" customHeight="1" x14ac:dyDescent="0.25">
      <c r="A120" s="35" t="s">
        <v>559</v>
      </c>
      <c r="B120" s="70">
        <v>3.1070000000000002</v>
      </c>
      <c r="C120" s="62" t="s">
        <v>352</v>
      </c>
      <c r="D120" s="58" t="s">
        <v>36</v>
      </c>
      <c r="E120" s="69"/>
      <c r="F120" s="137">
        <v>25000</v>
      </c>
      <c r="G120" s="98">
        <v>25000</v>
      </c>
      <c r="H120" s="97"/>
      <c r="I120" s="97"/>
      <c r="J120" s="69"/>
      <c r="K120" s="58" t="s">
        <v>303</v>
      </c>
      <c r="L120" s="58" t="s">
        <v>305</v>
      </c>
      <c r="M120" s="69"/>
    </row>
    <row r="121" spans="1:16" ht="22.5" customHeight="1" x14ac:dyDescent="0.2">
      <c r="A121" s="289" t="s">
        <v>315</v>
      </c>
      <c r="B121" s="290"/>
      <c r="C121" s="290"/>
      <c r="D121" s="290"/>
      <c r="E121" s="290"/>
      <c r="F121" s="290"/>
      <c r="G121" s="290"/>
      <c r="H121" s="290"/>
      <c r="I121" s="290"/>
      <c r="J121" s="290"/>
      <c r="K121" s="290"/>
      <c r="L121" s="290"/>
      <c r="M121" s="291"/>
    </row>
    <row r="122" spans="1:16" ht="90" customHeight="1" x14ac:dyDescent="0.25">
      <c r="A122" s="35" t="s">
        <v>559</v>
      </c>
      <c r="B122" s="62">
        <v>3.1080000000000001</v>
      </c>
      <c r="C122" s="62" t="s">
        <v>683</v>
      </c>
      <c r="D122" s="62" t="s">
        <v>192</v>
      </c>
      <c r="E122" s="62"/>
      <c r="F122" s="203">
        <v>1600000</v>
      </c>
      <c r="G122" s="204">
        <f>F122-H122</f>
        <v>753000</v>
      </c>
      <c r="H122" s="204">
        <v>847000</v>
      </c>
      <c r="I122" s="101">
        <v>0</v>
      </c>
      <c r="J122" s="62" t="s">
        <v>193</v>
      </c>
      <c r="K122" s="62" t="s">
        <v>16</v>
      </c>
      <c r="L122" s="62" t="s">
        <v>303</v>
      </c>
      <c r="M122" s="58" t="s">
        <v>678</v>
      </c>
    </row>
    <row r="123" spans="1:16" ht="89.25" customHeight="1" x14ac:dyDescent="0.25">
      <c r="A123" s="35" t="s">
        <v>559</v>
      </c>
      <c r="B123" s="58">
        <v>3.109</v>
      </c>
      <c r="C123" s="58" t="s">
        <v>30</v>
      </c>
      <c r="D123" s="58" t="s">
        <v>201</v>
      </c>
      <c r="E123" s="58"/>
      <c r="F123" s="134">
        <v>170745</v>
      </c>
      <c r="G123" s="96">
        <v>25612</v>
      </c>
      <c r="H123" s="96">
        <v>145133</v>
      </c>
      <c r="I123" s="96">
        <v>0</v>
      </c>
      <c r="J123" s="58" t="s">
        <v>31</v>
      </c>
      <c r="K123" s="58" t="s">
        <v>303</v>
      </c>
      <c r="L123" s="58" t="s">
        <v>305</v>
      </c>
      <c r="M123" s="58" t="s">
        <v>678</v>
      </c>
    </row>
    <row r="124" spans="1:16" ht="83.25" customHeight="1" x14ac:dyDescent="0.25">
      <c r="A124" s="35" t="s">
        <v>559</v>
      </c>
      <c r="B124" s="225">
        <v>3.11</v>
      </c>
      <c r="C124" s="58" t="s">
        <v>205</v>
      </c>
      <c r="D124" s="58" t="s">
        <v>206</v>
      </c>
      <c r="E124" s="77" t="s">
        <v>263</v>
      </c>
      <c r="F124" s="134">
        <v>170745</v>
      </c>
      <c r="G124" s="96">
        <v>0</v>
      </c>
      <c r="H124" s="96">
        <v>170745</v>
      </c>
      <c r="I124" s="96">
        <v>0</v>
      </c>
      <c r="J124" s="58" t="s">
        <v>207</v>
      </c>
      <c r="K124" s="58" t="s">
        <v>13</v>
      </c>
      <c r="L124" s="58" t="s">
        <v>305</v>
      </c>
      <c r="M124" s="58" t="s">
        <v>208</v>
      </c>
    </row>
    <row r="125" spans="1:16" ht="75" customHeight="1" x14ac:dyDescent="0.25">
      <c r="A125" s="35" t="s">
        <v>559</v>
      </c>
      <c r="B125" s="58">
        <v>3.1110000000000002</v>
      </c>
      <c r="C125" s="58" t="s">
        <v>885</v>
      </c>
      <c r="D125" s="58" t="s">
        <v>958</v>
      </c>
      <c r="E125" s="77"/>
      <c r="F125" s="134">
        <v>9000</v>
      </c>
      <c r="G125" s="96">
        <v>9000</v>
      </c>
      <c r="H125" s="96"/>
      <c r="I125" s="96"/>
      <c r="J125" s="58"/>
      <c r="K125" s="58" t="s">
        <v>13</v>
      </c>
      <c r="L125" s="58" t="s">
        <v>303</v>
      </c>
      <c r="M125" s="58"/>
    </row>
    <row r="126" spans="1:16" ht="61.5" customHeight="1" x14ac:dyDescent="0.25">
      <c r="A126" s="35" t="s">
        <v>559</v>
      </c>
      <c r="B126" s="62">
        <v>3.1120000000000001</v>
      </c>
      <c r="C126" s="58" t="s">
        <v>884</v>
      </c>
      <c r="D126" s="58" t="s">
        <v>576</v>
      </c>
      <c r="E126" s="77"/>
      <c r="F126" s="134">
        <v>4000</v>
      </c>
      <c r="G126" s="96">
        <v>4000</v>
      </c>
      <c r="H126" s="96"/>
      <c r="I126" s="96"/>
      <c r="J126" s="58"/>
      <c r="K126" s="58" t="s">
        <v>13</v>
      </c>
      <c r="L126" s="58" t="s">
        <v>303</v>
      </c>
      <c r="M126" s="58"/>
    </row>
    <row r="127" spans="1:16" ht="61.5" customHeight="1" x14ac:dyDescent="0.25">
      <c r="A127" s="35" t="s">
        <v>559</v>
      </c>
      <c r="B127" s="58">
        <v>3.113</v>
      </c>
      <c r="C127" s="58" t="s">
        <v>329</v>
      </c>
      <c r="D127" s="58" t="s">
        <v>576</v>
      </c>
      <c r="E127" s="58"/>
      <c r="F127" s="137">
        <v>25000</v>
      </c>
      <c r="G127" s="96">
        <v>25000</v>
      </c>
      <c r="H127" s="96">
        <v>0</v>
      </c>
      <c r="I127" s="96">
        <v>0</v>
      </c>
      <c r="J127" s="59"/>
      <c r="K127" s="58" t="s">
        <v>13</v>
      </c>
      <c r="L127" s="58" t="s">
        <v>305</v>
      </c>
      <c r="M127" s="58"/>
    </row>
    <row r="128" spans="1:16" ht="70.5" customHeight="1" x14ac:dyDescent="0.25">
      <c r="A128" s="35" t="s">
        <v>559</v>
      </c>
      <c r="B128" s="62">
        <v>3.1139999999999999</v>
      </c>
      <c r="C128" s="58" t="s">
        <v>330</v>
      </c>
      <c r="D128" s="58" t="s">
        <v>577</v>
      </c>
      <c r="E128" s="58"/>
      <c r="F128" s="137">
        <v>42000</v>
      </c>
      <c r="G128" s="96">
        <v>42000</v>
      </c>
      <c r="H128" s="96">
        <v>0</v>
      </c>
      <c r="I128" s="96">
        <v>0</v>
      </c>
      <c r="J128" s="59"/>
      <c r="K128" s="58" t="s">
        <v>13</v>
      </c>
      <c r="L128" s="58" t="s">
        <v>305</v>
      </c>
      <c r="M128" s="58" t="s">
        <v>678</v>
      </c>
    </row>
    <row r="129" spans="1:13" ht="75.75" customHeight="1" x14ac:dyDescent="0.25">
      <c r="A129" s="46" t="s">
        <v>561</v>
      </c>
      <c r="B129" s="58">
        <v>3.1150000000000002</v>
      </c>
      <c r="C129" s="58" t="s">
        <v>416</v>
      </c>
      <c r="D129" s="58" t="s">
        <v>578</v>
      </c>
      <c r="E129" s="58"/>
      <c r="F129" s="137">
        <v>40000</v>
      </c>
      <c r="G129" s="96">
        <v>40000</v>
      </c>
      <c r="H129" s="96"/>
      <c r="I129" s="96"/>
      <c r="J129" s="59"/>
      <c r="K129" s="58" t="s">
        <v>13</v>
      </c>
      <c r="L129" s="58" t="s">
        <v>305</v>
      </c>
      <c r="M129" s="58" t="s">
        <v>678</v>
      </c>
    </row>
    <row r="130" spans="1:13" ht="69" customHeight="1" x14ac:dyDescent="0.25">
      <c r="A130" s="35" t="s">
        <v>559</v>
      </c>
      <c r="B130" s="62">
        <v>3.1160000000000001</v>
      </c>
      <c r="C130" s="58" t="s">
        <v>414</v>
      </c>
      <c r="D130" s="58" t="s">
        <v>577</v>
      </c>
      <c r="E130" s="58"/>
      <c r="F130" s="137">
        <v>15000</v>
      </c>
      <c r="G130" s="96">
        <v>15000</v>
      </c>
      <c r="H130" s="96"/>
      <c r="I130" s="96"/>
      <c r="J130" s="59"/>
      <c r="K130" s="58" t="s">
        <v>13</v>
      </c>
      <c r="L130" s="58" t="s">
        <v>305</v>
      </c>
      <c r="M130" s="58" t="s">
        <v>678</v>
      </c>
    </row>
    <row r="131" spans="1:13" ht="67.5" customHeight="1" x14ac:dyDescent="0.25">
      <c r="A131" s="35" t="s">
        <v>559</v>
      </c>
      <c r="B131" s="58">
        <v>3.117</v>
      </c>
      <c r="C131" s="58" t="s">
        <v>415</v>
      </c>
      <c r="D131" s="58" t="s">
        <v>577</v>
      </c>
      <c r="E131" s="58"/>
      <c r="F131" s="137">
        <v>15000</v>
      </c>
      <c r="G131" s="96">
        <v>15000</v>
      </c>
      <c r="H131" s="96"/>
      <c r="I131" s="96"/>
      <c r="J131" s="59"/>
      <c r="K131" s="58" t="s">
        <v>13</v>
      </c>
      <c r="L131" s="58" t="s">
        <v>305</v>
      </c>
      <c r="M131" s="58" t="s">
        <v>678</v>
      </c>
    </row>
    <row r="132" spans="1:13" ht="95.25" customHeight="1" x14ac:dyDescent="0.25">
      <c r="A132" s="46" t="s">
        <v>561</v>
      </c>
      <c r="B132" s="62">
        <v>3.1179999999999999</v>
      </c>
      <c r="C132" s="74" t="s">
        <v>895</v>
      </c>
      <c r="D132" s="62" t="s">
        <v>274</v>
      </c>
      <c r="E132" s="74"/>
      <c r="F132" s="138">
        <v>49801</v>
      </c>
      <c r="G132" s="99">
        <v>49801</v>
      </c>
      <c r="H132" s="99">
        <v>0</v>
      </c>
      <c r="I132" s="99">
        <v>0</v>
      </c>
      <c r="J132" s="74" t="s">
        <v>235</v>
      </c>
      <c r="K132" s="74" t="s">
        <v>13</v>
      </c>
      <c r="L132" s="74" t="s">
        <v>304</v>
      </c>
      <c r="M132" s="74"/>
    </row>
    <row r="133" spans="1:13" ht="71.25" customHeight="1" x14ac:dyDescent="0.25">
      <c r="A133" s="46" t="s">
        <v>561</v>
      </c>
      <c r="B133" s="58">
        <v>3.1190000000000002</v>
      </c>
      <c r="C133" s="58" t="s">
        <v>417</v>
      </c>
      <c r="D133" s="76" t="s">
        <v>570</v>
      </c>
      <c r="E133" s="58"/>
      <c r="F133" s="137">
        <v>60000</v>
      </c>
      <c r="G133" s="96">
        <v>60000</v>
      </c>
      <c r="H133" s="96"/>
      <c r="I133" s="96"/>
      <c r="J133" s="59"/>
      <c r="K133" s="58" t="s">
        <v>13</v>
      </c>
      <c r="L133" s="58" t="s">
        <v>305</v>
      </c>
      <c r="M133" s="58" t="s">
        <v>678</v>
      </c>
    </row>
    <row r="134" spans="1:13" ht="71.25" customHeight="1" x14ac:dyDescent="0.25">
      <c r="A134" s="35" t="s">
        <v>559</v>
      </c>
      <c r="B134" s="225">
        <v>3.12</v>
      </c>
      <c r="C134" s="58" t="s">
        <v>886</v>
      </c>
      <c r="D134" s="58" t="s">
        <v>10</v>
      </c>
      <c r="E134" s="58"/>
      <c r="F134" s="137">
        <v>6450</v>
      </c>
      <c r="G134" s="96"/>
      <c r="H134" s="96"/>
      <c r="I134" s="96"/>
      <c r="J134" s="59"/>
      <c r="K134" s="58" t="s">
        <v>13</v>
      </c>
      <c r="L134" s="58" t="s">
        <v>303</v>
      </c>
      <c r="M134" s="58"/>
    </row>
    <row r="135" spans="1:13" ht="71.25" customHeight="1" x14ac:dyDescent="0.25">
      <c r="A135" s="47" t="s">
        <v>560</v>
      </c>
      <c r="B135" s="58">
        <v>3.121</v>
      </c>
      <c r="C135" s="58" t="s">
        <v>887</v>
      </c>
      <c r="D135" s="58" t="s">
        <v>959</v>
      </c>
      <c r="E135" s="58"/>
      <c r="F135" s="137">
        <v>2115</v>
      </c>
      <c r="G135" s="96"/>
      <c r="H135" s="96"/>
      <c r="I135" s="96"/>
      <c r="J135" s="59"/>
      <c r="K135" s="58" t="s">
        <v>13</v>
      </c>
      <c r="L135" s="58" t="s">
        <v>303</v>
      </c>
      <c r="M135" s="58"/>
    </row>
    <row r="136" spans="1:13" ht="62.25" customHeight="1" x14ac:dyDescent="0.25">
      <c r="A136" s="35" t="s">
        <v>559</v>
      </c>
      <c r="B136" s="62">
        <v>3.1219999999999999</v>
      </c>
      <c r="C136" s="58" t="s">
        <v>419</v>
      </c>
      <c r="D136" s="58" t="s">
        <v>10</v>
      </c>
      <c r="E136" s="58"/>
      <c r="F136" s="137">
        <v>15000</v>
      </c>
      <c r="G136" s="96">
        <v>15000</v>
      </c>
      <c r="H136" s="96"/>
      <c r="I136" s="96"/>
      <c r="J136" s="59"/>
      <c r="K136" s="58" t="s">
        <v>13</v>
      </c>
      <c r="L136" s="58" t="s">
        <v>305</v>
      </c>
      <c r="M136" s="58"/>
    </row>
    <row r="137" spans="1:13" ht="55.5" customHeight="1" x14ac:dyDescent="0.25">
      <c r="A137" s="47" t="s">
        <v>560</v>
      </c>
      <c r="B137" s="58">
        <v>3.1230000000000002</v>
      </c>
      <c r="C137" s="62" t="s">
        <v>418</v>
      </c>
      <c r="D137" s="58" t="s">
        <v>128</v>
      </c>
      <c r="F137" s="136">
        <v>30000</v>
      </c>
      <c r="G137" s="97">
        <v>30000</v>
      </c>
      <c r="H137" s="97"/>
      <c r="I137" s="97"/>
      <c r="J137" s="69"/>
      <c r="K137" s="58" t="s">
        <v>13</v>
      </c>
      <c r="L137" s="58" t="s">
        <v>305</v>
      </c>
      <c r="M137" s="58" t="s">
        <v>678</v>
      </c>
    </row>
    <row r="138" spans="1:13" ht="20.25" customHeight="1" x14ac:dyDescent="0.2">
      <c r="A138" s="289" t="s">
        <v>316</v>
      </c>
      <c r="B138" s="290"/>
      <c r="C138" s="290"/>
      <c r="D138" s="290"/>
      <c r="E138" s="290"/>
      <c r="F138" s="290"/>
      <c r="G138" s="290"/>
      <c r="H138" s="290"/>
      <c r="I138" s="290"/>
      <c r="J138" s="290"/>
      <c r="K138" s="290"/>
      <c r="L138" s="290"/>
      <c r="M138" s="291"/>
    </row>
    <row r="139" spans="1:13" ht="58.5" customHeight="1" x14ac:dyDescent="0.25">
      <c r="A139" s="35" t="s">
        <v>559</v>
      </c>
      <c r="B139" s="58">
        <v>3.1240000000000001</v>
      </c>
      <c r="C139" s="58" t="s">
        <v>19</v>
      </c>
      <c r="D139" s="58" t="s">
        <v>10</v>
      </c>
      <c r="E139" s="58"/>
      <c r="F139" s="134">
        <v>28457</v>
      </c>
      <c r="G139" s="96">
        <v>28457</v>
      </c>
      <c r="H139" s="96">
        <v>0</v>
      </c>
      <c r="I139" s="96">
        <v>0</v>
      </c>
      <c r="J139" s="58" t="s">
        <v>20</v>
      </c>
      <c r="K139" s="58">
        <v>2017</v>
      </c>
      <c r="L139" s="58" t="s">
        <v>305</v>
      </c>
      <c r="M139" s="58" t="s">
        <v>200</v>
      </c>
    </row>
    <row r="140" spans="1:13" ht="57.75" customHeight="1" x14ac:dyDescent="0.25">
      <c r="A140" s="46" t="s">
        <v>561</v>
      </c>
      <c r="B140" s="58">
        <v>3.125</v>
      </c>
      <c r="C140" s="58" t="s">
        <v>124</v>
      </c>
      <c r="D140" s="58" t="s">
        <v>240</v>
      </c>
      <c r="E140" s="58"/>
      <c r="F140" s="134">
        <v>4269</v>
      </c>
      <c r="G140" s="96">
        <v>4269</v>
      </c>
      <c r="H140" s="96">
        <v>0</v>
      </c>
      <c r="I140" s="96">
        <v>0</v>
      </c>
      <c r="J140" s="58" t="s">
        <v>125</v>
      </c>
      <c r="K140" s="58" t="s">
        <v>13</v>
      </c>
      <c r="L140" s="58" t="s">
        <v>303</v>
      </c>
      <c r="M140" s="58"/>
    </row>
    <row r="141" spans="1:13" ht="71.25" customHeight="1" x14ac:dyDescent="0.25">
      <c r="A141" s="46" t="s">
        <v>561</v>
      </c>
      <c r="B141" s="58">
        <v>3.1259999999999999</v>
      </c>
      <c r="C141" s="62" t="s">
        <v>1052</v>
      </c>
      <c r="D141" s="62" t="s">
        <v>274</v>
      </c>
      <c r="E141" s="62" t="s">
        <v>232</v>
      </c>
      <c r="F141" s="136">
        <v>304495</v>
      </c>
      <c r="G141" s="97">
        <v>91349</v>
      </c>
      <c r="H141" s="97">
        <v>213146</v>
      </c>
      <c r="I141" s="97">
        <v>0</v>
      </c>
      <c r="J141" s="62" t="s">
        <v>233</v>
      </c>
      <c r="K141" s="62" t="s">
        <v>57</v>
      </c>
      <c r="L141" s="62" t="s">
        <v>13</v>
      </c>
      <c r="M141" s="58" t="s">
        <v>678</v>
      </c>
    </row>
    <row r="142" spans="1:13" ht="71.25" customHeight="1" x14ac:dyDescent="0.25">
      <c r="A142" s="46" t="s">
        <v>561</v>
      </c>
      <c r="B142" s="58">
        <v>3.1269999999999998</v>
      </c>
      <c r="C142" s="62" t="s">
        <v>1053</v>
      </c>
      <c r="D142" s="62" t="s">
        <v>274</v>
      </c>
      <c r="E142" s="62" t="s">
        <v>232</v>
      </c>
      <c r="F142" s="136">
        <v>137165</v>
      </c>
      <c r="G142" s="97">
        <v>41150</v>
      </c>
      <c r="H142" s="97">
        <v>96015</v>
      </c>
      <c r="I142" s="97">
        <v>0</v>
      </c>
      <c r="J142" s="62" t="s">
        <v>233</v>
      </c>
      <c r="K142" s="62" t="s">
        <v>57</v>
      </c>
      <c r="L142" s="62" t="s">
        <v>13</v>
      </c>
      <c r="M142" s="58" t="s">
        <v>678</v>
      </c>
    </row>
    <row r="143" spans="1:13" ht="114" customHeight="1" x14ac:dyDescent="0.25">
      <c r="A143" s="46" t="s">
        <v>561</v>
      </c>
      <c r="B143" s="58">
        <v>3.1280000000000001</v>
      </c>
      <c r="C143" s="58" t="s">
        <v>642</v>
      </c>
      <c r="D143" s="58" t="s">
        <v>693</v>
      </c>
      <c r="E143" s="58" t="s">
        <v>326</v>
      </c>
      <c r="F143" s="134">
        <v>171000</v>
      </c>
      <c r="G143" s="96">
        <v>17100</v>
      </c>
      <c r="H143" s="96">
        <v>153900</v>
      </c>
      <c r="I143" s="96">
        <v>0</v>
      </c>
      <c r="J143" s="58" t="s">
        <v>258</v>
      </c>
      <c r="K143" s="58" t="s">
        <v>13</v>
      </c>
      <c r="L143" s="58" t="s">
        <v>303</v>
      </c>
      <c r="M143" s="58" t="s">
        <v>678</v>
      </c>
    </row>
    <row r="144" spans="1:13" ht="79.5" customHeight="1" x14ac:dyDescent="0.25">
      <c r="A144" s="35" t="s">
        <v>559</v>
      </c>
      <c r="B144" s="58">
        <v>3.129</v>
      </c>
      <c r="C144" s="58" t="s">
        <v>42</v>
      </c>
      <c r="D144" s="58" t="s">
        <v>43</v>
      </c>
      <c r="E144" s="58"/>
      <c r="F144" s="134">
        <v>14229</v>
      </c>
      <c r="G144" s="96">
        <v>14229</v>
      </c>
      <c r="H144" s="96">
        <v>0</v>
      </c>
      <c r="I144" s="96">
        <v>0</v>
      </c>
      <c r="J144" s="58" t="s">
        <v>44</v>
      </c>
      <c r="K144" s="58" t="s">
        <v>303</v>
      </c>
      <c r="L144" s="58" t="s">
        <v>305</v>
      </c>
      <c r="M144" s="58"/>
    </row>
    <row r="145" spans="1:13" ht="47.25" customHeight="1" x14ac:dyDescent="0.25">
      <c r="A145" s="46" t="s">
        <v>561</v>
      </c>
      <c r="B145" s="70">
        <v>3.13</v>
      </c>
      <c r="C145" s="58" t="s">
        <v>403</v>
      </c>
      <c r="D145" s="58" t="s">
        <v>103</v>
      </c>
      <c r="E145" s="58"/>
      <c r="F145" s="134">
        <v>16000</v>
      </c>
      <c r="G145" s="96">
        <v>0</v>
      </c>
      <c r="H145" s="96">
        <v>0</v>
      </c>
      <c r="I145" s="96">
        <v>0</v>
      </c>
      <c r="J145" s="58"/>
      <c r="K145" s="58" t="s">
        <v>16</v>
      </c>
      <c r="L145" s="58" t="s">
        <v>13</v>
      </c>
      <c r="M145" s="58"/>
    </row>
    <row r="146" spans="1:13" ht="66" customHeight="1" x14ac:dyDescent="0.25">
      <c r="A146" s="47" t="s">
        <v>560</v>
      </c>
      <c r="B146" s="58">
        <v>3.1309999999999998</v>
      </c>
      <c r="C146" s="58" t="s">
        <v>404</v>
      </c>
      <c r="D146" s="58" t="s">
        <v>177</v>
      </c>
      <c r="E146" s="58"/>
      <c r="F146" s="134">
        <v>34000</v>
      </c>
      <c r="G146" s="96">
        <v>0</v>
      </c>
      <c r="H146" s="96">
        <v>0</v>
      </c>
      <c r="I146" s="96">
        <v>0</v>
      </c>
      <c r="J146" s="58"/>
      <c r="K146" s="58">
        <v>2017</v>
      </c>
      <c r="L146" s="58" t="s">
        <v>303</v>
      </c>
      <c r="M146" s="58" t="s">
        <v>678</v>
      </c>
    </row>
    <row r="147" spans="1:13" ht="69" customHeight="1" x14ac:dyDescent="0.25">
      <c r="A147" s="46" t="s">
        <v>561</v>
      </c>
      <c r="B147" s="58">
        <v>3.1320000000000001</v>
      </c>
      <c r="C147" s="57" t="s">
        <v>812</v>
      </c>
      <c r="D147" s="57" t="s">
        <v>960</v>
      </c>
      <c r="E147" s="57"/>
      <c r="F147" s="185">
        <v>8000</v>
      </c>
      <c r="G147" s="196">
        <v>8000</v>
      </c>
      <c r="H147" s="196"/>
      <c r="I147" s="196"/>
      <c r="J147" s="57" t="s">
        <v>813</v>
      </c>
      <c r="K147" s="57" t="s">
        <v>13</v>
      </c>
      <c r="L147" s="57" t="s">
        <v>303</v>
      </c>
      <c r="M147" s="186"/>
    </row>
    <row r="148" spans="1:13" ht="72" customHeight="1" x14ac:dyDescent="0.25">
      <c r="A148" s="47" t="s">
        <v>560</v>
      </c>
      <c r="B148" s="58">
        <v>3.133</v>
      </c>
      <c r="C148" s="58" t="s">
        <v>814</v>
      </c>
      <c r="D148" s="58" t="s">
        <v>962</v>
      </c>
      <c r="E148" s="58"/>
      <c r="F148" s="134">
        <v>1200</v>
      </c>
      <c r="G148" s="96">
        <v>1200</v>
      </c>
      <c r="H148" s="96"/>
      <c r="I148" s="96"/>
      <c r="J148" s="58" t="s">
        <v>815</v>
      </c>
      <c r="K148" s="58" t="s">
        <v>13</v>
      </c>
      <c r="L148" s="58" t="s">
        <v>13</v>
      </c>
      <c r="M148" s="186"/>
    </row>
    <row r="149" spans="1:13" ht="102.75" customHeight="1" x14ac:dyDescent="0.25">
      <c r="A149" s="47" t="s">
        <v>560</v>
      </c>
      <c r="B149" s="58">
        <v>3.1339999999999999</v>
      </c>
      <c r="C149" s="58" t="s">
        <v>816</v>
      </c>
      <c r="D149" s="58" t="s">
        <v>962</v>
      </c>
      <c r="E149" s="58"/>
      <c r="F149" s="134">
        <v>3000</v>
      </c>
      <c r="G149" s="134">
        <v>3000</v>
      </c>
      <c r="H149" s="96"/>
      <c r="I149" s="96"/>
      <c r="J149" s="58" t="s">
        <v>365</v>
      </c>
      <c r="K149" s="58" t="s">
        <v>13</v>
      </c>
      <c r="L149" s="58" t="s">
        <v>13</v>
      </c>
      <c r="M149" s="186"/>
    </row>
    <row r="150" spans="1:13" ht="72" customHeight="1" x14ac:dyDescent="0.25">
      <c r="A150" s="46" t="s">
        <v>561</v>
      </c>
      <c r="B150" s="58">
        <v>3.1349999999999998</v>
      </c>
      <c r="C150" s="58" t="s">
        <v>817</v>
      </c>
      <c r="D150" s="58" t="s">
        <v>962</v>
      </c>
      <c r="E150" s="58"/>
      <c r="F150" s="134">
        <v>8000</v>
      </c>
      <c r="G150" s="96">
        <v>8000</v>
      </c>
      <c r="H150" s="96"/>
      <c r="I150" s="96"/>
      <c r="J150" s="58" t="s">
        <v>365</v>
      </c>
      <c r="K150" s="58" t="s">
        <v>13</v>
      </c>
      <c r="L150" s="58" t="s">
        <v>303</v>
      </c>
      <c r="M150" s="186"/>
    </row>
    <row r="151" spans="1:13" ht="72" customHeight="1" x14ac:dyDescent="0.25">
      <c r="A151" s="35" t="s">
        <v>559</v>
      </c>
      <c r="B151" s="58">
        <v>3.1360000000000001</v>
      </c>
      <c r="C151" s="58" t="s">
        <v>818</v>
      </c>
      <c r="D151" s="58" t="s">
        <v>36</v>
      </c>
      <c r="E151" s="58"/>
      <c r="F151" s="134">
        <v>5000</v>
      </c>
      <c r="G151" s="96">
        <v>5000</v>
      </c>
      <c r="H151" s="96"/>
      <c r="I151" s="96"/>
      <c r="J151" s="58" t="s">
        <v>819</v>
      </c>
      <c r="K151" s="58" t="s">
        <v>13</v>
      </c>
      <c r="L151" s="58" t="s">
        <v>303</v>
      </c>
      <c r="M151" s="186"/>
    </row>
    <row r="152" spans="1:13" ht="72" customHeight="1" x14ac:dyDescent="0.25">
      <c r="A152" s="35" t="s">
        <v>559</v>
      </c>
      <c r="B152" s="58">
        <v>3.137</v>
      </c>
      <c r="C152" s="58" t="s">
        <v>896</v>
      </c>
      <c r="D152" s="58" t="s">
        <v>36</v>
      </c>
      <c r="E152" s="58"/>
      <c r="F152" s="134">
        <v>7000</v>
      </c>
      <c r="G152" s="96">
        <v>7000</v>
      </c>
      <c r="H152" s="96"/>
      <c r="I152" s="96"/>
      <c r="J152" s="58" t="s">
        <v>820</v>
      </c>
      <c r="K152" s="58" t="s">
        <v>13</v>
      </c>
      <c r="L152" s="58" t="s">
        <v>303</v>
      </c>
      <c r="M152" s="186"/>
    </row>
    <row r="153" spans="1:13" ht="83.25" customHeight="1" x14ac:dyDescent="0.25">
      <c r="A153" s="47" t="s">
        <v>560</v>
      </c>
      <c r="B153" s="58">
        <v>3.1379999999999999</v>
      </c>
      <c r="C153" s="58" t="s">
        <v>821</v>
      </c>
      <c r="D153" s="58"/>
      <c r="E153" s="58"/>
      <c r="F153" s="134">
        <v>1500</v>
      </c>
      <c r="G153" s="96">
        <v>1500</v>
      </c>
      <c r="H153" s="96"/>
      <c r="I153" s="96"/>
      <c r="J153" s="58" t="s">
        <v>365</v>
      </c>
      <c r="K153" s="58" t="s">
        <v>13</v>
      </c>
      <c r="L153" s="58" t="s">
        <v>303</v>
      </c>
      <c r="M153" s="186"/>
    </row>
    <row r="154" spans="1:13" ht="72" customHeight="1" x14ac:dyDescent="0.25">
      <c r="A154" s="47" t="s">
        <v>560</v>
      </c>
      <c r="B154" s="58">
        <v>3.1389999999999998</v>
      </c>
      <c r="C154" s="58" t="s">
        <v>822</v>
      </c>
      <c r="D154" s="58" t="s">
        <v>961</v>
      </c>
      <c r="E154" s="58"/>
      <c r="F154" s="134">
        <v>2000</v>
      </c>
      <c r="G154" s="96">
        <v>2000</v>
      </c>
      <c r="H154" s="96"/>
      <c r="I154" s="96"/>
      <c r="J154" s="58" t="s">
        <v>164</v>
      </c>
      <c r="K154" s="58" t="s">
        <v>13</v>
      </c>
      <c r="L154" s="58" t="s">
        <v>303</v>
      </c>
      <c r="M154" s="186"/>
    </row>
    <row r="155" spans="1:13" ht="72" customHeight="1" x14ac:dyDescent="0.25">
      <c r="A155" s="46" t="s">
        <v>561</v>
      </c>
      <c r="B155" s="70">
        <v>3.14</v>
      </c>
      <c r="C155" s="58" t="s">
        <v>823</v>
      </c>
      <c r="D155" s="58" t="s">
        <v>961</v>
      </c>
      <c r="E155" s="58"/>
      <c r="F155" s="134">
        <v>1000</v>
      </c>
      <c r="G155" s="96">
        <v>1000</v>
      </c>
      <c r="H155" s="96"/>
      <c r="I155" s="96"/>
      <c r="J155" s="58" t="s">
        <v>164</v>
      </c>
      <c r="K155" s="58" t="s">
        <v>13</v>
      </c>
      <c r="L155" s="58" t="s">
        <v>303</v>
      </c>
      <c r="M155" s="186"/>
    </row>
    <row r="156" spans="1:13" ht="72" customHeight="1" x14ac:dyDescent="0.25">
      <c r="A156" s="46" t="s">
        <v>561</v>
      </c>
      <c r="B156" s="58">
        <v>3.141</v>
      </c>
      <c r="C156" s="58" t="s">
        <v>824</v>
      </c>
      <c r="D156" s="58" t="s">
        <v>961</v>
      </c>
      <c r="E156" s="58"/>
      <c r="F156" s="134">
        <v>4000</v>
      </c>
      <c r="G156" s="96">
        <v>4000</v>
      </c>
      <c r="H156" s="96"/>
      <c r="I156" s="96"/>
      <c r="J156" s="58" t="s">
        <v>164</v>
      </c>
      <c r="K156" s="58" t="s">
        <v>13</v>
      </c>
      <c r="L156" s="58" t="s">
        <v>13</v>
      </c>
      <c r="M156" s="186"/>
    </row>
    <row r="157" spans="1:13" ht="72" customHeight="1" x14ac:dyDescent="0.25">
      <c r="A157" s="47" t="s">
        <v>560</v>
      </c>
      <c r="B157" s="58">
        <v>3.1419999999999999</v>
      </c>
      <c r="C157" s="58" t="s">
        <v>825</v>
      </c>
      <c r="D157" s="58" t="s">
        <v>959</v>
      </c>
      <c r="E157" s="58"/>
      <c r="F157" s="134">
        <v>500</v>
      </c>
      <c r="G157" s="96">
        <v>500</v>
      </c>
      <c r="H157" s="96"/>
      <c r="I157" s="96"/>
      <c r="J157" s="58"/>
      <c r="K157" s="58" t="s">
        <v>13</v>
      </c>
      <c r="L157" s="58" t="s">
        <v>303</v>
      </c>
      <c r="M157" s="186"/>
    </row>
    <row r="158" spans="1:13" ht="72" customHeight="1" x14ac:dyDescent="0.25">
      <c r="A158" s="47" t="s">
        <v>560</v>
      </c>
      <c r="B158" s="58">
        <v>3.1429999999999998</v>
      </c>
      <c r="C158" s="58" t="s">
        <v>826</v>
      </c>
      <c r="D158" s="58" t="s">
        <v>959</v>
      </c>
      <c r="E158" s="58"/>
      <c r="F158" s="134">
        <v>1100</v>
      </c>
      <c r="G158" s="96">
        <v>1100</v>
      </c>
      <c r="H158" s="96"/>
      <c r="I158" s="96"/>
      <c r="J158" s="58" t="s">
        <v>827</v>
      </c>
      <c r="K158" s="58" t="s">
        <v>13</v>
      </c>
      <c r="L158" s="58" t="s">
        <v>303</v>
      </c>
      <c r="M158" s="186"/>
    </row>
    <row r="159" spans="1:13" ht="72" customHeight="1" x14ac:dyDescent="0.25">
      <c r="A159" s="47" t="s">
        <v>560</v>
      </c>
      <c r="B159" s="58">
        <v>3.1440000000000001</v>
      </c>
      <c r="C159" s="58" t="s">
        <v>828</v>
      </c>
      <c r="D159" s="58" t="s">
        <v>959</v>
      </c>
      <c r="E159" s="58"/>
      <c r="F159" s="134">
        <v>7999</v>
      </c>
      <c r="G159" s="96">
        <v>7999</v>
      </c>
      <c r="H159" s="96"/>
      <c r="I159" s="96"/>
      <c r="J159" s="58" t="s">
        <v>829</v>
      </c>
      <c r="K159" s="58" t="s">
        <v>13</v>
      </c>
      <c r="L159" s="58" t="s">
        <v>303</v>
      </c>
      <c r="M159" s="186"/>
    </row>
    <row r="160" spans="1:13" ht="72" customHeight="1" x14ac:dyDescent="0.25">
      <c r="A160" s="47" t="s">
        <v>560</v>
      </c>
      <c r="B160" s="58">
        <v>3.145</v>
      </c>
      <c r="C160" s="58" t="s">
        <v>830</v>
      </c>
      <c r="D160" s="58" t="s">
        <v>959</v>
      </c>
      <c r="E160" s="58"/>
      <c r="F160" s="134">
        <v>3000</v>
      </c>
      <c r="G160" s="96">
        <v>3000</v>
      </c>
      <c r="H160" s="96"/>
      <c r="I160" s="96"/>
      <c r="J160" s="58" t="s">
        <v>827</v>
      </c>
      <c r="K160" s="58" t="s">
        <v>13</v>
      </c>
      <c r="L160" s="58" t="s">
        <v>303</v>
      </c>
      <c r="M160" s="186"/>
    </row>
    <row r="161" spans="1:13" ht="66.75" customHeight="1" x14ac:dyDescent="0.25">
      <c r="A161" s="47" t="s">
        <v>560</v>
      </c>
      <c r="B161" s="58">
        <v>3.1459999999999999</v>
      </c>
      <c r="C161" s="58" t="s">
        <v>831</v>
      </c>
      <c r="D161" s="58" t="s">
        <v>36</v>
      </c>
      <c r="E161" s="58"/>
      <c r="F161" s="134">
        <v>3000</v>
      </c>
      <c r="G161" s="96">
        <v>3000</v>
      </c>
      <c r="H161" s="96"/>
      <c r="I161" s="96"/>
      <c r="J161" s="58" t="s">
        <v>829</v>
      </c>
      <c r="K161" s="58" t="s">
        <v>13</v>
      </c>
      <c r="L161" s="58" t="s">
        <v>303</v>
      </c>
      <c r="M161" s="186"/>
    </row>
    <row r="162" spans="1:13" ht="80.25" customHeight="1" x14ac:dyDescent="0.25">
      <c r="A162" s="35" t="s">
        <v>559</v>
      </c>
      <c r="B162" s="58">
        <v>3.1469999999999998</v>
      </c>
      <c r="C162" s="58" t="s">
        <v>832</v>
      </c>
      <c r="D162" s="58" t="s">
        <v>36</v>
      </c>
      <c r="E162" s="58"/>
      <c r="F162" s="134">
        <v>1500</v>
      </c>
      <c r="G162" s="96">
        <v>1500</v>
      </c>
      <c r="H162" s="96"/>
      <c r="I162" s="96"/>
      <c r="J162" s="58"/>
      <c r="K162" s="58" t="s">
        <v>13</v>
      </c>
      <c r="L162" s="58" t="s">
        <v>303</v>
      </c>
      <c r="M162" s="186"/>
    </row>
    <row r="163" spans="1:13" ht="68.25" customHeight="1" x14ac:dyDescent="0.25">
      <c r="A163" s="46" t="s">
        <v>561</v>
      </c>
      <c r="B163" s="58">
        <v>3.1480000000000001</v>
      </c>
      <c r="C163" s="58" t="s">
        <v>833</v>
      </c>
      <c r="D163" s="58" t="s">
        <v>1056</v>
      </c>
      <c r="E163" s="58"/>
      <c r="F163" s="134">
        <v>2000</v>
      </c>
      <c r="G163" s="96">
        <v>6000</v>
      </c>
      <c r="H163" s="96"/>
      <c r="I163" s="96"/>
      <c r="J163" s="58" t="s">
        <v>365</v>
      </c>
      <c r="K163" s="58" t="s">
        <v>13</v>
      </c>
      <c r="L163" s="58">
        <v>2017</v>
      </c>
      <c r="M163" s="186"/>
    </row>
    <row r="164" spans="1:13" ht="63" customHeight="1" x14ac:dyDescent="0.25">
      <c r="A164" s="46" t="s">
        <v>561</v>
      </c>
      <c r="B164" s="58">
        <v>3.149</v>
      </c>
      <c r="C164" s="58" t="s">
        <v>406</v>
      </c>
      <c r="D164" s="58" t="s">
        <v>177</v>
      </c>
      <c r="E164" s="58"/>
      <c r="F164" s="134">
        <v>18000</v>
      </c>
      <c r="G164" s="96">
        <v>0</v>
      </c>
      <c r="H164" s="96">
        <v>0</v>
      </c>
      <c r="I164" s="96">
        <v>0</v>
      </c>
      <c r="J164" s="58"/>
      <c r="K164" s="58" t="s">
        <v>13</v>
      </c>
      <c r="L164" s="58" t="s">
        <v>565</v>
      </c>
      <c r="M164" s="58" t="s">
        <v>678</v>
      </c>
    </row>
    <row r="165" spans="1:13" ht="62.25" customHeight="1" x14ac:dyDescent="0.25">
      <c r="A165" s="35" t="s">
        <v>559</v>
      </c>
      <c r="B165" s="70">
        <v>3.15</v>
      </c>
      <c r="C165" s="58" t="s">
        <v>407</v>
      </c>
      <c r="D165" s="58" t="s">
        <v>616</v>
      </c>
      <c r="E165" s="58"/>
      <c r="F165" s="134">
        <v>60000</v>
      </c>
      <c r="G165" s="96">
        <v>0</v>
      </c>
      <c r="H165" s="96">
        <v>0</v>
      </c>
      <c r="I165" s="96">
        <v>0</v>
      </c>
      <c r="J165" s="58"/>
      <c r="K165" s="58" t="s">
        <v>13</v>
      </c>
      <c r="L165" s="58" t="s">
        <v>304</v>
      </c>
      <c r="M165" s="58" t="s">
        <v>678</v>
      </c>
    </row>
    <row r="166" spans="1:13" ht="67.5" customHeight="1" x14ac:dyDescent="0.25">
      <c r="A166" s="35" t="s">
        <v>559</v>
      </c>
      <c r="B166" s="58">
        <v>3.1509999999999998</v>
      </c>
      <c r="C166" s="58" t="s">
        <v>408</v>
      </c>
      <c r="D166" s="58" t="s">
        <v>36</v>
      </c>
      <c r="E166" s="58"/>
      <c r="F166" s="134">
        <v>90000</v>
      </c>
      <c r="G166" s="96">
        <v>0</v>
      </c>
      <c r="H166" s="96">
        <v>0</v>
      </c>
      <c r="I166" s="96">
        <v>0</v>
      </c>
      <c r="J166" s="58"/>
      <c r="K166" s="58" t="s">
        <v>16</v>
      </c>
      <c r="L166" s="58" t="s">
        <v>304</v>
      </c>
      <c r="M166" s="58" t="s">
        <v>678</v>
      </c>
    </row>
    <row r="167" spans="1:13" ht="68.25" customHeight="1" x14ac:dyDescent="0.25">
      <c r="A167" s="35" t="s">
        <v>559</v>
      </c>
      <c r="B167" s="58">
        <v>3.1520000000000001</v>
      </c>
      <c r="C167" s="58" t="s">
        <v>410</v>
      </c>
      <c r="D167" s="58" t="s">
        <v>36</v>
      </c>
      <c r="E167" s="58"/>
      <c r="F167" s="134">
        <v>8000</v>
      </c>
      <c r="G167" s="96">
        <v>0</v>
      </c>
      <c r="H167" s="96">
        <v>0</v>
      </c>
      <c r="I167" s="96">
        <v>0</v>
      </c>
      <c r="J167" s="58"/>
      <c r="K167" s="58" t="s">
        <v>13</v>
      </c>
      <c r="L167" s="58" t="s">
        <v>303</v>
      </c>
      <c r="M167" s="58"/>
    </row>
    <row r="168" spans="1:13" ht="69" customHeight="1" x14ac:dyDescent="0.25">
      <c r="A168" s="47" t="s">
        <v>560</v>
      </c>
      <c r="B168" s="58">
        <v>3.153</v>
      </c>
      <c r="C168" s="58" t="s">
        <v>411</v>
      </c>
      <c r="D168" s="76" t="s">
        <v>570</v>
      </c>
      <c r="E168" s="58"/>
      <c r="F168" s="134">
        <v>9000</v>
      </c>
      <c r="G168" s="96">
        <v>0</v>
      </c>
      <c r="H168" s="96">
        <v>0</v>
      </c>
      <c r="I168" s="96">
        <v>0</v>
      </c>
      <c r="J168" s="58"/>
      <c r="K168" s="58" t="s">
        <v>16</v>
      </c>
      <c r="L168" s="58" t="s">
        <v>13</v>
      </c>
      <c r="M168" s="58"/>
    </row>
    <row r="169" spans="1:13" ht="67.5" customHeight="1" x14ac:dyDescent="0.25">
      <c r="A169" s="46" t="s">
        <v>561</v>
      </c>
      <c r="B169" s="58">
        <v>3.1539999999999999</v>
      </c>
      <c r="C169" s="58" t="s">
        <v>412</v>
      </c>
      <c r="D169" s="58" t="s">
        <v>617</v>
      </c>
      <c r="E169" s="58"/>
      <c r="F169" s="134">
        <v>30000</v>
      </c>
      <c r="G169" s="96">
        <v>0</v>
      </c>
      <c r="H169" s="96">
        <v>0</v>
      </c>
      <c r="I169" s="96">
        <v>0</v>
      </c>
      <c r="J169" s="58"/>
      <c r="K169" s="58" t="s">
        <v>16</v>
      </c>
      <c r="L169" s="58" t="s">
        <v>304</v>
      </c>
      <c r="M169" s="58"/>
    </row>
    <row r="170" spans="1:13" ht="62.25" customHeight="1" x14ac:dyDescent="0.25">
      <c r="A170" s="47" t="s">
        <v>560</v>
      </c>
      <c r="B170" s="58">
        <v>3.1549999999999998</v>
      </c>
      <c r="C170" s="58" t="s">
        <v>563</v>
      </c>
      <c r="D170" s="58" t="s">
        <v>618</v>
      </c>
      <c r="E170" s="58"/>
      <c r="F170" s="134">
        <v>3000</v>
      </c>
      <c r="G170" s="96">
        <v>0</v>
      </c>
      <c r="H170" s="96">
        <v>0</v>
      </c>
      <c r="I170" s="96">
        <v>0</v>
      </c>
      <c r="J170" s="58"/>
      <c r="K170" s="58" t="s">
        <v>16</v>
      </c>
      <c r="L170" s="58" t="s">
        <v>566</v>
      </c>
      <c r="M170" s="58" t="s">
        <v>678</v>
      </c>
    </row>
    <row r="171" spans="1:13" ht="60.75" customHeight="1" x14ac:dyDescent="0.25">
      <c r="A171" s="46" t="s">
        <v>561</v>
      </c>
      <c r="B171" s="58">
        <v>3.1560000000000001</v>
      </c>
      <c r="C171" s="58" t="s">
        <v>413</v>
      </c>
      <c r="D171" s="58" t="s">
        <v>580</v>
      </c>
      <c r="E171" s="58"/>
      <c r="F171" s="134">
        <v>30000</v>
      </c>
      <c r="G171" s="96">
        <v>0</v>
      </c>
      <c r="H171" s="96">
        <v>0</v>
      </c>
      <c r="I171" s="96">
        <v>0</v>
      </c>
      <c r="J171" s="58"/>
      <c r="K171" s="58" t="s">
        <v>16</v>
      </c>
      <c r="L171" s="58" t="s">
        <v>304</v>
      </c>
      <c r="M171" s="58" t="s">
        <v>678</v>
      </c>
    </row>
    <row r="172" spans="1:13" ht="57.75" customHeight="1" x14ac:dyDescent="0.25">
      <c r="A172" s="47" t="s">
        <v>560</v>
      </c>
      <c r="B172" s="58">
        <v>3.157</v>
      </c>
      <c r="C172" s="58" t="s">
        <v>162</v>
      </c>
      <c r="D172" s="58" t="s">
        <v>163</v>
      </c>
      <c r="E172" s="58"/>
      <c r="F172" s="134">
        <v>21343</v>
      </c>
      <c r="G172" s="96">
        <v>21343</v>
      </c>
      <c r="H172" s="96">
        <v>0</v>
      </c>
      <c r="I172" s="96">
        <v>0</v>
      </c>
      <c r="J172" s="58" t="s">
        <v>164</v>
      </c>
      <c r="K172" s="58" t="s">
        <v>13</v>
      </c>
      <c r="L172" s="58" t="s">
        <v>303</v>
      </c>
      <c r="M172" s="58"/>
    </row>
    <row r="173" spans="1:13" ht="48.75" customHeight="1" x14ac:dyDescent="0.25">
      <c r="A173" s="47" t="s">
        <v>560</v>
      </c>
      <c r="B173" s="58">
        <v>3.1579999999999999</v>
      </c>
      <c r="C173" s="58" t="s">
        <v>253</v>
      </c>
      <c r="D173" s="58" t="s">
        <v>254</v>
      </c>
      <c r="E173" s="58"/>
      <c r="F173" s="134">
        <v>19920</v>
      </c>
      <c r="G173" s="96">
        <v>19920</v>
      </c>
      <c r="H173" s="96">
        <v>0</v>
      </c>
      <c r="I173" s="96">
        <v>0</v>
      </c>
      <c r="J173" s="58" t="s">
        <v>169</v>
      </c>
      <c r="K173" s="58" t="s">
        <v>13</v>
      </c>
      <c r="L173" s="58" t="s">
        <v>303</v>
      </c>
      <c r="M173" s="58"/>
    </row>
    <row r="174" spans="1:13" ht="48" customHeight="1" x14ac:dyDescent="0.25">
      <c r="A174" s="47" t="s">
        <v>560</v>
      </c>
      <c r="B174" s="58">
        <v>3.1589999999999998</v>
      </c>
      <c r="C174" s="58" t="s">
        <v>246</v>
      </c>
      <c r="D174" s="58" t="s">
        <v>128</v>
      </c>
      <c r="E174" s="58"/>
      <c r="F174" s="134">
        <v>28457</v>
      </c>
      <c r="G174" s="96">
        <v>28457</v>
      </c>
      <c r="H174" s="96">
        <v>0</v>
      </c>
      <c r="I174" s="96">
        <v>0</v>
      </c>
      <c r="J174" s="58" t="s">
        <v>897</v>
      </c>
      <c r="K174" s="58" t="s">
        <v>13</v>
      </c>
      <c r="L174" s="58" t="s">
        <v>303</v>
      </c>
      <c r="M174" s="58"/>
    </row>
    <row r="175" spans="1:13" ht="21" customHeight="1" x14ac:dyDescent="0.2">
      <c r="A175" s="289" t="s">
        <v>317</v>
      </c>
      <c r="B175" s="290"/>
      <c r="C175" s="290"/>
      <c r="D175" s="290"/>
      <c r="E175" s="290"/>
      <c r="F175" s="290"/>
      <c r="G175" s="290"/>
      <c r="H175" s="290"/>
      <c r="I175" s="290"/>
      <c r="J175" s="290"/>
      <c r="K175" s="290"/>
      <c r="L175" s="290"/>
      <c r="M175" s="291"/>
    </row>
    <row r="176" spans="1:13" ht="84.75" customHeight="1" x14ac:dyDescent="0.25">
      <c r="A176" s="35" t="s">
        <v>559</v>
      </c>
      <c r="B176" s="70">
        <v>3.161</v>
      </c>
      <c r="C176" s="58" t="s">
        <v>60</v>
      </c>
      <c r="D176" s="58" t="s">
        <v>61</v>
      </c>
      <c r="E176" s="58"/>
      <c r="F176" s="134">
        <v>106715</v>
      </c>
      <c r="G176" s="96">
        <v>16007</v>
      </c>
      <c r="H176" s="96">
        <v>90708</v>
      </c>
      <c r="I176" s="96">
        <v>0</v>
      </c>
      <c r="J176" s="58" t="s">
        <v>331</v>
      </c>
      <c r="K176" s="58" t="s">
        <v>303</v>
      </c>
      <c r="L176" s="58" t="s">
        <v>304</v>
      </c>
      <c r="M176" s="58" t="s">
        <v>678</v>
      </c>
    </row>
    <row r="177" spans="1:13" ht="84.75" customHeight="1" x14ac:dyDescent="0.25">
      <c r="A177" s="35" t="s">
        <v>559</v>
      </c>
      <c r="B177" s="70">
        <v>3.1619999999999999</v>
      </c>
      <c r="C177" s="57" t="s">
        <v>847</v>
      </c>
      <c r="D177" s="57" t="s">
        <v>61</v>
      </c>
      <c r="E177" s="57"/>
      <c r="F177" s="185">
        <v>35000</v>
      </c>
      <c r="G177" s="196">
        <v>35000</v>
      </c>
      <c r="H177" s="196"/>
      <c r="I177" s="196"/>
      <c r="J177" s="57" t="s">
        <v>848</v>
      </c>
      <c r="K177" s="57">
        <v>2017</v>
      </c>
      <c r="L177" s="57">
        <v>2018</v>
      </c>
      <c r="M177" s="183"/>
    </row>
    <row r="178" spans="1:13" ht="84.75" customHeight="1" x14ac:dyDescent="0.25">
      <c r="A178" s="35" t="s">
        <v>559</v>
      </c>
      <c r="B178" s="70">
        <v>3.1629999999999998</v>
      </c>
      <c r="C178" s="55" t="s">
        <v>849</v>
      </c>
      <c r="D178" s="57" t="s">
        <v>128</v>
      </c>
      <c r="E178" s="37"/>
      <c r="F178" s="198">
        <v>25000</v>
      </c>
      <c r="G178" s="199"/>
      <c r="H178" s="199">
        <v>25000</v>
      </c>
      <c r="I178" s="199"/>
      <c r="J178" s="37" t="s">
        <v>850</v>
      </c>
      <c r="K178" s="37">
        <v>2017</v>
      </c>
      <c r="L178" s="37">
        <v>2019</v>
      </c>
      <c r="M178" s="183"/>
    </row>
    <row r="179" spans="1:13" ht="65.25" customHeight="1" x14ac:dyDescent="0.25">
      <c r="A179" s="35" t="s">
        <v>559</v>
      </c>
      <c r="B179" s="70">
        <v>3.1640000000000001</v>
      </c>
      <c r="C179" s="57" t="s">
        <v>899</v>
      </c>
      <c r="D179" s="57" t="s">
        <v>35</v>
      </c>
      <c r="E179" s="57"/>
      <c r="F179" s="185">
        <v>10315</v>
      </c>
      <c r="G179" s="196">
        <v>10315</v>
      </c>
      <c r="H179" s="196"/>
      <c r="I179" s="196">
        <v>0</v>
      </c>
      <c r="J179" s="57"/>
      <c r="K179" s="57" t="s">
        <v>13</v>
      </c>
      <c r="L179" s="57">
        <v>2020</v>
      </c>
      <c r="M179" s="183"/>
    </row>
    <row r="180" spans="1:13" ht="62.25" customHeight="1" x14ac:dyDescent="0.25">
      <c r="A180" s="35" t="s">
        <v>559</v>
      </c>
      <c r="B180" s="70">
        <v>3.165</v>
      </c>
      <c r="C180" s="58" t="s">
        <v>974</v>
      </c>
      <c r="D180" s="58" t="s">
        <v>35</v>
      </c>
      <c r="E180" s="58"/>
      <c r="F180" s="134">
        <v>3600</v>
      </c>
      <c r="G180" s="96">
        <v>3600</v>
      </c>
      <c r="H180" s="96"/>
      <c r="I180" s="96">
        <v>0</v>
      </c>
      <c r="J180" s="58"/>
      <c r="K180" s="57" t="s">
        <v>303</v>
      </c>
      <c r="L180" s="57">
        <v>2020</v>
      </c>
      <c r="M180" s="183"/>
    </row>
    <row r="181" spans="1:13" ht="65.25" customHeight="1" x14ac:dyDescent="0.25">
      <c r="A181" s="35" t="s">
        <v>559</v>
      </c>
      <c r="B181" s="70">
        <v>3.1659999999999999</v>
      </c>
      <c r="C181" s="58" t="s">
        <v>975</v>
      </c>
      <c r="D181" s="58" t="s">
        <v>35</v>
      </c>
      <c r="E181" s="58"/>
      <c r="F181" s="134">
        <v>65000</v>
      </c>
      <c r="G181" s="96">
        <v>65000</v>
      </c>
      <c r="H181" s="96"/>
      <c r="I181" s="96">
        <v>0</v>
      </c>
      <c r="J181" s="58"/>
      <c r="K181" s="57" t="s">
        <v>303</v>
      </c>
      <c r="L181" s="57">
        <v>2020</v>
      </c>
      <c r="M181" s="183"/>
    </row>
    <row r="182" spans="1:13" ht="60.75" customHeight="1" x14ac:dyDescent="0.25">
      <c r="A182" s="35" t="s">
        <v>559</v>
      </c>
      <c r="B182" s="70">
        <v>3.1669999999999998</v>
      </c>
      <c r="C182" s="57" t="s">
        <v>898</v>
      </c>
      <c r="D182" s="57" t="s">
        <v>35</v>
      </c>
      <c r="E182" s="57"/>
      <c r="F182" s="185">
        <v>11080</v>
      </c>
      <c r="G182" s="196">
        <v>11080</v>
      </c>
      <c r="H182" s="196"/>
      <c r="I182" s="196">
        <v>0</v>
      </c>
      <c r="J182" s="57"/>
      <c r="K182" s="57" t="s">
        <v>13</v>
      </c>
      <c r="L182" s="57">
        <v>2020</v>
      </c>
      <c r="M182" s="183"/>
    </row>
    <row r="183" spans="1:13" ht="86.25" customHeight="1" x14ac:dyDescent="0.25">
      <c r="A183" s="35" t="s">
        <v>559</v>
      </c>
      <c r="B183" s="70">
        <v>3.1680000000000001</v>
      </c>
      <c r="C183" s="67" t="s">
        <v>27</v>
      </c>
      <c r="D183" s="62" t="s">
        <v>28</v>
      </c>
      <c r="E183" s="62"/>
      <c r="F183" s="136">
        <v>9000</v>
      </c>
      <c r="G183" s="97">
        <v>900</v>
      </c>
      <c r="H183" s="97">
        <v>8100</v>
      </c>
      <c r="I183" s="97">
        <v>0</v>
      </c>
      <c r="J183" s="62"/>
      <c r="K183" s="57" t="s">
        <v>303</v>
      </c>
      <c r="L183" s="57">
        <v>2020</v>
      </c>
      <c r="M183" s="231" t="s">
        <v>678</v>
      </c>
    </row>
    <row r="184" spans="1:13" ht="66" customHeight="1" x14ac:dyDescent="0.25">
      <c r="A184" s="47" t="s">
        <v>560</v>
      </c>
      <c r="B184" s="70">
        <v>3.169</v>
      </c>
      <c r="C184" s="42" t="s">
        <v>986</v>
      </c>
      <c r="D184" s="42" t="s">
        <v>177</v>
      </c>
      <c r="E184" s="42"/>
      <c r="F184" s="217">
        <v>31000</v>
      </c>
      <c r="G184" s="218"/>
      <c r="H184" s="218"/>
      <c r="I184" s="218"/>
      <c r="J184" s="42" t="s">
        <v>172</v>
      </c>
      <c r="K184" s="219">
        <v>2017</v>
      </c>
      <c r="L184" s="219">
        <v>2020</v>
      </c>
      <c r="M184" s="229" t="s">
        <v>678</v>
      </c>
    </row>
    <row r="185" spans="1:13" ht="86.25" customHeight="1" x14ac:dyDescent="0.25">
      <c r="A185" s="47" t="s">
        <v>560</v>
      </c>
      <c r="B185" s="70">
        <v>3.17</v>
      </c>
      <c r="C185" s="42" t="s">
        <v>976</v>
      </c>
      <c r="D185" s="42" t="s">
        <v>177</v>
      </c>
      <c r="E185" s="42"/>
      <c r="F185" s="217">
        <v>18000</v>
      </c>
      <c r="G185" s="218">
        <v>0</v>
      </c>
      <c r="H185" s="218">
        <v>0</v>
      </c>
      <c r="I185" s="218">
        <v>0</v>
      </c>
      <c r="J185" s="42"/>
      <c r="K185" s="42" t="s">
        <v>13</v>
      </c>
      <c r="L185" s="42">
        <v>2020</v>
      </c>
      <c r="M185" s="42" t="s">
        <v>678</v>
      </c>
    </row>
    <row r="186" spans="1:13" ht="63" customHeight="1" x14ac:dyDescent="0.25">
      <c r="A186" s="35" t="s">
        <v>559</v>
      </c>
      <c r="B186" s="70">
        <v>3.1709999999999998</v>
      </c>
      <c r="C186" s="55" t="s">
        <v>900</v>
      </c>
      <c r="D186" s="37" t="s">
        <v>961</v>
      </c>
      <c r="E186" s="37"/>
      <c r="F186" s="198">
        <v>12700</v>
      </c>
      <c r="G186" s="199">
        <v>12700</v>
      </c>
      <c r="H186" s="199"/>
      <c r="I186" s="199"/>
      <c r="J186" s="37"/>
      <c r="K186" s="57" t="s">
        <v>13</v>
      </c>
      <c r="L186" s="57">
        <v>2020</v>
      </c>
      <c r="M186" s="57"/>
    </row>
    <row r="187" spans="1:13" ht="118.5" customHeight="1" x14ac:dyDescent="0.25">
      <c r="A187" s="35" t="s">
        <v>559</v>
      </c>
      <c r="B187" s="70">
        <v>3.1720000000000002</v>
      </c>
      <c r="C187" s="57" t="s">
        <v>202</v>
      </c>
      <c r="D187" s="57" t="s">
        <v>35</v>
      </c>
      <c r="E187" s="57"/>
      <c r="F187" s="185">
        <v>113830</v>
      </c>
      <c r="G187" s="196">
        <v>17075</v>
      </c>
      <c r="H187" s="196">
        <v>96755</v>
      </c>
      <c r="I187" s="196">
        <v>0</v>
      </c>
      <c r="J187" s="57" t="s">
        <v>31</v>
      </c>
      <c r="K187" s="57" t="s">
        <v>303</v>
      </c>
      <c r="L187" s="57">
        <v>2020</v>
      </c>
      <c r="M187" s="227" t="s">
        <v>282</v>
      </c>
    </row>
    <row r="188" spans="1:13" ht="61.5" customHeight="1" x14ac:dyDescent="0.25">
      <c r="A188" s="46" t="s">
        <v>561</v>
      </c>
      <c r="B188" s="70">
        <v>3.173</v>
      </c>
      <c r="C188" s="211" t="s">
        <v>984</v>
      </c>
      <c r="D188" s="42" t="s">
        <v>85</v>
      </c>
      <c r="E188" s="42"/>
      <c r="F188" s="217">
        <v>180000</v>
      </c>
      <c r="G188" s="218"/>
      <c r="H188" s="218"/>
      <c r="I188" s="218"/>
      <c r="J188" s="42" t="s">
        <v>87</v>
      </c>
      <c r="K188" s="219"/>
      <c r="L188" s="219"/>
      <c r="M188" s="230" t="s">
        <v>678</v>
      </c>
    </row>
    <row r="189" spans="1:13" ht="82.5" customHeight="1" x14ac:dyDescent="0.25">
      <c r="A189" s="46" t="s">
        <v>561</v>
      </c>
      <c r="B189" s="70">
        <v>3.1739999999999999</v>
      </c>
      <c r="C189" s="57" t="s">
        <v>982</v>
      </c>
      <c r="D189" s="42" t="s">
        <v>85</v>
      </c>
      <c r="E189" s="57"/>
      <c r="F189" s="185">
        <v>210000</v>
      </c>
      <c r="G189" s="196"/>
      <c r="H189" s="196"/>
      <c r="I189" s="196"/>
      <c r="J189" s="57" t="s">
        <v>983</v>
      </c>
      <c r="K189" s="57"/>
      <c r="L189" s="57"/>
      <c r="M189" s="228" t="s">
        <v>678</v>
      </c>
    </row>
    <row r="190" spans="1:13" ht="74.25" customHeight="1" x14ac:dyDescent="0.25">
      <c r="A190" s="46" t="s">
        <v>561</v>
      </c>
      <c r="B190" s="70">
        <v>3.1749999999999998</v>
      </c>
      <c r="C190" s="42" t="s">
        <v>985</v>
      </c>
      <c r="D190" s="42" t="s">
        <v>1057</v>
      </c>
      <c r="E190" s="42"/>
      <c r="F190" s="226">
        <v>75000</v>
      </c>
      <c r="G190" s="218"/>
      <c r="H190" s="218"/>
      <c r="I190" s="218"/>
      <c r="J190" s="42" t="s">
        <v>104</v>
      </c>
      <c r="K190" s="219">
        <v>2017</v>
      </c>
      <c r="L190" s="219">
        <v>2020</v>
      </c>
      <c r="M190" s="57"/>
    </row>
    <row r="191" spans="1:13" ht="147.75" customHeight="1" x14ac:dyDescent="0.25">
      <c r="A191" s="46" t="s">
        <v>561</v>
      </c>
      <c r="B191" s="70">
        <v>3.1760000000000002</v>
      </c>
      <c r="C191" s="57" t="s">
        <v>90</v>
      </c>
      <c r="D191" s="57" t="s">
        <v>85</v>
      </c>
      <c r="E191" s="57" t="s">
        <v>86</v>
      </c>
      <c r="F191" s="185">
        <v>577928</v>
      </c>
      <c r="G191" s="196">
        <v>171946</v>
      </c>
      <c r="H191" s="196">
        <v>405982</v>
      </c>
      <c r="I191" s="196">
        <v>0</v>
      </c>
      <c r="J191" s="57" t="s">
        <v>87</v>
      </c>
      <c r="K191" s="57" t="s">
        <v>12</v>
      </c>
      <c r="L191" s="57" t="s">
        <v>9</v>
      </c>
      <c r="M191" s="228" t="s">
        <v>222</v>
      </c>
    </row>
    <row r="192" spans="1:13" ht="75.75" customHeight="1" x14ac:dyDescent="0.25">
      <c r="A192" s="46" t="s">
        <v>561</v>
      </c>
      <c r="B192" s="70">
        <v>3.177</v>
      </c>
      <c r="C192" s="57" t="s">
        <v>231</v>
      </c>
      <c r="D192" s="57" t="s">
        <v>110</v>
      </c>
      <c r="E192" s="57"/>
      <c r="F192" s="185">
        <v>25612</v>
      </c>
      <c r="G192" s="196">
        <v>25612</v>
      </c>
      <c r="H192" s="196">
        <v>0</v>
      </c>
      <c r="I192" s="196">
        <v>0</v>
      </c>
      <c r="J192" s="57" t="s">
        <v>116</v>
      </c>
      <c r="K192" s="57" t="s">
        <v>13</v>
      </c>
      <c r="L192" s="57" t="s">
        <v>303</v>
      </c>
      <c r="M192" s="57" t="s">
        <v>678</v>
      </c>
    </row>
    <row r="193" spans="1:13" ht="70.5" customHeight="1" x14ac:dyDescent="0.25">
      <c r="A193" s="46" t="s">
        <v>561</v>
      </c>
      <c r="B193" s="70">
        <v>3.1779999999999999</v>
      </c>
      <c r="C193" s="57" t="s">
        <v>851</v>
      </c>
      <c r="D193" s="57" t="s">
        <v>128</v>
      </c>
      <c r="E193" s="57"/>
      <c r="F193" s="185">
        <v>27000</v>
      </c>
      <c r="G193" s="196">
        <v>27000</v>
      </c>
      <c r="H193" s="196"/>
      <c r="I193" s="196"/>
      <c r="J193" s="57" t="s">
        <v>172</v>
      </c>
      <c r="K193" s="57">
        <v>2017</v>
      </c>
      <c r="L193" s="57">
        <v>2018</v>
      </c>
      <c r="M193" s="57"/>
    </row>
    <row r="194" spans="1:13" ht="84" customHeight="1" x14ac:dyDescent="0.25">
      <c r="A194" s="47" t="s">
        <v>560</v>
      </c>
      <c r="B194" s="70">
        <v>3.1789999999999998</v>
      </c>
      <c r="C194" s="57" t="s">
        <v>173</v>
      </c>
      <c r="D194" s="57" t="s">
        <v>174</v>
      </c>
      <c r="E194" s="57"/>
      <c r="F194" s="185">
        <v>256117</v>
      </c>
      <c r="G194" s="196">
        <v>38418</v>
      </c>
      <c r="H194" s="196">
        <v>217699</v>
      </c>
      <c r="I194" s="196">
        <v>0</v>
      </c>
      <c r="J194" s="57" t="s">
        <v>175</v>
      </c>
      <c r="K194" s="57" t="s">
        <v>303</v>
      </c>
      <c r="L194" s="57" t="s">
        <v>305</v>
      </c>
      <c r="M194" s="57" t="s">
        <v>176</v>
      </c>
    </row>
    <row r="195" spans="1:13" ht="58.5" customHeight="1" x14ac:dyDescent="0.25">
      <c r="A195" s="47" t="s">
        <v>560</v>
      </c>
      <c r="B195" s="70">
        <v>3.18</v>
      </c>
      <c r="C195" s="57" t="s">
        <v>170</v>
      </c>
      <c r="D195" s="57" t="s">
        <v>171</v>
      </c>
      <c r="E195" s="57"/>
      <c r="F195" s="185">
        <v>6700</v>
      </c>
      <c r="G195" s="196">
        <v>6700</v>
      </c>
      <c r="H195" s="196">
        <v>0</v>
      </c>
      <c r="I195" s="196">
        <v>0</v>
      </c>
      <c r="J195" s="57" t="s">
        <v>172</v>
      </c>
      <c r="K195" s="57" t="s">
        <v>303</v>
      </c>
      <c r="L195" s="57" t="s">
        <v>305</v>
      </c>
      <c r="M195" s="57"/>
    </row>
    <row r="196" spans="1:13" ht="58.5" customHeight="1" x14ac:dyDescent="0.25">
      <c r="A196" s="47" t="s">
        <v>560</v>
      </c>
      <c r="B196" s="70">
        <v>3.181</v>
      </c>
      <c r="C196" s="57" t="s">
        <v>977</v>
      </c>
      <c r="D196" s="57" t="s">
        <v>171</v>
      </c>
      <c r="E196" s="57"/>
      <c r="F196" s="185">
        <v>27600</v>
      </c>
      <c r="G196" s="196">
        <v>26700</v>
      </c>
      <c r="H196" s="196">
        <v>0</v>
      </c>
      <c r="I196" s="196">
        <v>0</v>
      </c>
      <c r="J196" s="57" t="s">
        <v>172</v>
      </c>
      <c r="K196" s="57">
        <v>2017</v>
      </c>
      <c r="L196" s="57" t="s">
        <v>304</v>
      </c>
      <c r="M196" s="57"/>
    </row>
    <row r="197" spans="1:13" ht="58.5" customHeight="1" x14ac:dyDescent="0.25">
      <c r="A197" s="47" t="s">
        <v>560</v>
      </c>
      <c r="B197" s="70">
        <v>3.1819999999999999</v>
      </c>
      <c r="C197" s="58" t="s">
        <v>901</v>
      </c>
      <c r="D197" s="58" t="s">
        <v>128</v>
      </c>
      <c r="E197" s="58"/>
      <c r="F197" s="134">
        <v>27600</v>
      </c>
      <c r="G197" s="96">
        <v>26700</v>
      </c>
      <c r="H197" s="96"/>
      <c r="I197" s="96"/>
      <c r="J197" s="58"/>
      <c r="K197" s="62" t="s">
        <v>13</v>
      </c>
      <c r="L197" s="62" t="s">
        <v>303</v>
      </c>
      <c r="M197" s="58"/>
    </row>
    <row r="198" spans="1:13" ht="58.5" customHeight="1" x14ac:dyDescent="0.25">
      <c r="A198" s="47" t="s">
        <v>560</v>
      </c>
      <c r="B198" s="70">
        <v>3.1829999999999998</v>
      </c>
      <c r="C198" s="58" t="s">
        <v>902</v>
      </c>
      <c r="D198" s="58" t="s">
        <v>1058</v>
      </c>
      <c r="E198" s="58"/>
      <c r="F198" s="134">
        <v>4500</v>
      </c>
      <c r="G198" s="96">
        <v>4500</v>
      </c>
      <c r="H198" s="96"/>
      <c r="I198" s="96"/>
      <c r="J198" s="58"/>
      <c r="K198" s="62" t="s">
        <v>13</v>
      </c>
      <c r="L198" s="62" t="s">
        <v>303</v>
      </c>
      <c r="M198" s="58"/>
    </row>
    <row r="199" spans="1:13" ht="58.5" customHeight="1" x14ac:dyDescent="0.25">
      <c r="A199" s="47" t="s">
        <v>560</v>
      </c>
      <c r="B199" s="70">
        <v>3.1840000000000002</v>
      </c>
      <c r="C199" s="58" t="s">
        <v>978</v>
      </c>
      <c r="D199" s="58" t="s">
        <v>1058</v>
      </c>
      <c r="E199" s="58"/>
      <c r="F199" s="134">
        <v>25000</v>
      </c>
      <c r="G199" s="96">
        <v>25000</v>
      </c>
      <c r="H199" s="96"/>
      <c r="I199" s="96"/>
      <c r="J199" s="58"/>
      <c r="K199" s="62" t="s">
        <v>13</v>
      </c>
      <c r="L199" s="62" t="s">
        <v>303</v>
      </c>
      <c r="M199" s="58" t="s">
        <v>678</v>
      </c>
    </row>
    <row r="200" spans="1:13" ht="65.25" customHeight="1" x14ac:dyDescent="0.25">
      <c r="A200" s="47" t="s">
        <v>560</v>
      </c>
      <c r="B200" s="70">
        <v>3.1850000000000001</v>
      </c>
      <c r="C200" s="67" t="s">
        <v>400</v>
      </c>
      <c r="D200" s="58" t="s">
        <v>128</v>
      </c>
      <c r="E200" s="62"/>
      <c r="F200" s="136">
        <v>14500</v>
      </c>
      <c r="G200" s="97">
        <v>14500</v>
      </c>
      <c r="H200" s="97"/>
      <c r="I200" s="97"/>
      <c r="J200" s="62" t="s">
        <v>401</v>
      </c>
      <c r="K200" s="62" t="s">
        <v>13</v>
      </c>
      <c r="L200" s="62" t="s">
        <v>303</v>
      </c>
      <c r="M200" s="62" t="s">
        <v>300</v>
      </c>
    </row>
    <row r="201" spans="1:13" ht="68.25" customHeight="1" x14ac:dyDescent="0.25">
      <c r="A201" s="46" t="s">
        <v>561</v>
      </c>
      <c r="B201" s="70">
        <v>3.1859999999999999</v>
      </c>
      <c r="C201" s="58" t="s">
        <v>402</v>
      </c>
      <c r="D201" s="58" t="s">
        <v>618</v>
      </c>
      <c r="E201" s="59"/>
      <c r="F201" s="134">
        <v>12000</v>
      </c>
      <c r="G201" s="96">
        <v>12000</v>
      </c>
      <c r="H201" s="96"/>
      <c r="I201" s="96"/>
      <c r="J201" s="58" t="s">
        <v>11</v>
      </c>
      <c r="K201" s="58" t="s">
        <v>13</v>
      </c>
      <c r="L201" s="58">
        <v>2018</v>
      </c>
      <c r="M201" s="58" t="s">
        <v>300</v>
      </c>
    </row>
    <row r="202" spans="1:13" ht="68.25" customHeight="1" x14ac:dyDescent="0.25">
      <c r="A202" s="46" t="s">
        <v>561</v>
      </c>
      <c r="B202" s="70">
        <v>3.1869999999999998</v>
      </c>
      <c r="C202" s="58" t="s">
        <v>332</v>
      </c>
      <c r="D202" s="58" t="s">
        <v>697</v>
      </c>
      <c r="E202" s="58"/>
      <c r="F202" s="134">
        <v>55000</v>
      </c>
      <c r="G202" s="96">
        <v>55000</v>
      </c>
      <c r="H202" s="96"/>
      <c r="I202" s="96"/>
      <c r="J202" s="58"/>
      <c r="K202" s="58"/>
      <c r="L202" s="58"/>
      <c r="M202" s="58"/>
    </row>
    <row r="203" spans="1:13" ht="70.5" customHeight="1" x14ac:dyDescent="0.25">
      <c r="A203" s="47" t="s">
        <v>560</v>
      </c>
      <c r="B203" s="70">
        <v>3.1880000000000002</v>
      </c>
      <c r="C203" s="216" t="s">
        <v>1059</v>
      </c>
      <c r="D203" s="58" t="s">
        <v>697</v>
      </c>
      <c r="E203" s="58"/>
      <c r="F203" s="134">
        <v>16000</v>
      </c>
      <c r="G203" s="96">
        <v>16000</v>
      </c>
      <c r="H203" s="96">
        <v>0</v>
      </c>
      <c r="I203" s="96">
        <v>0</v>
      </c>
      <c r="J203" s="58" t="s">
        <v>981</v>
      </c>
      <c r="K203" s="58" t="s">
        <v>13</v>
      </c>
      <c r="L203" s="58" t="s">
        <v>13</v>
      </c>
      <c r="M203" s="58"/>
    </row>
    <row r="204" spans="1:13" ht="70.5" customHeight="1" x14ac:dyDescent="0.25">
      <c r="A204" s="35" t="s">
        <v>559</v>
      </c>
      <c r="B204" s="70">
        <v>3.1890000000000001</v>
      </c>
      <c r="C204" s="62" t="s">
        <v>852</v>
      </c>
      <c r="D204" s="58" t="s">
        <v>980</v>
      </c>
      <c r="E204" s="58"/>
      <c r="F204" s="134">
        <v>35572</v>
      </c>
      <c r="G204" s="96">
        <v>5336</v>
      </c>
      <c r="H204" s="96">
        <v>30236</v>
      </c>
      <c r="I204" s="96">
        <v>0</v>
      </c>
      <c r="J204" s="58" t="s">
        <v>209</v>
      </c>
      <c r="K204" s="58">
        <v>2018</v>
      </c>
      <c r="L204" s="58">
        <v>2020</v>
      </c>
      <c r="M204" s="58"/>
    </row>
    <row r="205" spans="1:13" ht="70.5" customHeight="1" x14ac:dyDescent="0.25">
      <c r="A205" s="47" t="s">
        <v>560</v>
      </c>
      <c r="B205" s="70">
        <v>3.19</v>
      </c>
      <c r="C205" s="62" t="s">
        <v>1060</v>
      </c>
      <c r="D205" s="58" t="s">
        <v>963</v>
      </c>
      <c r="E205" s="58"/>
      <c r="F205" s="134">
        <v>6000</v>
      </c>
      <c r="G205" s="134">
        <v>6000</v>
      </c>
      <c r="H205" s="96"/>
      <c r="I205" s="96"/>
      <c r="J205" s="58" t="s">
        <v>979</v>
      </c>
      <c r="K205" s="58">
        <v>2017</v>
      </c>
      <c r="L205" s="58">
        <v>2018</v>
      </c>
      <c r="M205" s="58"/>
    </row>
    <row r="206" spans="1:13" ht="70.5" customHeight="1" x14ac:dyDescent="0.25">
      <c r="A206" s="47" t="s">
        <v>560</v>
      </c>
      <c r="B206" s="70">
        <v>3.1909999999999998</v>
      </c>
      <c r="C206" s="62" t="s">
        <v>853</v>
      </c>
      <c r="D206" s="58" t="s">
        <v>963</v>
      </c>
      <c r="E206" s="58"/>
      <c r="F206" s="134">
        <v>5000</v>
      </c>
      <c r="G206" s="134">
        <v>5000</v>
      </c>
      <c r="H206" s="96"/>
      <c r="I206" s="96"/>
      <c r="J206" s="58" t="s">
        <v>140</v>
      </c>
      <c r="K206" s="58">
        <v>2017</v>
      </c>
      <c r="L206" s="58">
        <v>2018</v>
      </c>
      <c r="M206" s="58"/>
    </row>
    <row r="207" spans="1:13" ht="77.25" customHeight="1" x14ac:dyDescent="0.25">
      <c r="A207" s="47" t="s">
        <v>560</v>
      </c>
      <c r="B207" s="70">
        <v>3.1920000000000002</v>
      </c>
      <c r="C207" s="58" t="s">
        <v>854</v>
      </c>
      <c r="D207" s="58" t="s">
        <v>214</v>
      </c>
      <c r="E207" s="58"/>
      <c r="F207" s="134">
        <v>54000</v>
      </c>
      <c r="G207" s="96">
        <v>54000</v>
      </c>
      <c r="H207" s="96">
        <v>0</v>
      </c>
      <c r="I207" s="96">
        <v>0</v>
      </c>
      <c r="J207" s="58" t="s">
        <v>215</v>
      </c>
      <c r="K207" s="58" t="s">
        <v>303</v>
      </c>
      <c r="L207" s="58">
        <v>2020</v>
      </c>
      <c r="M207" s="58"/>
    </row>
    <row r="208" spans="1:13" ht="105.6" x14ac:dyDescent="0.25">
      <c r="A208" s="46" t="s">
        <v>561</v>
      </c>
      <c r="B208" s="70">
        <v>3.1930000000000001</v>
      </c>
      <c r="C208" s="58" t="s">
        <v>113</v>
      </c>
      <c r="D208" s="58" t="s">
        <v>110</v>
      </c>
      <c r="E208" s="58" t="s">
        <v>117</v>
      </c>
      <c r="F208" s="134">
        <v>25000</v>
      </c>
      <c r="G208" s="96">
        <v>25000</v>
      </c>
      <c r="H208" s="96"/>
      <c r="I208" s="96">
        <v>0</v>
      </c>
      <c r="J208" s="58" t="s">
        <v>104</v>
      </c>
      <c r="K208" s="58" t="s">
        <v>13</v>
      </c>
      <c r="L208" s="58">
        <v>2017</v>
      </c>
      <c r="M208" s="58"/>
    </row>
    <row r="209" spans="1:13" ht="19.5" customHeight="1" x14ac:dyDescent="0.2">
      <c r="A209" s="289" t="s">
        <v>318</v>
      </c>
      <c r="B209" s="290"/>
      <c r="C209" s="290"/>
      <c r="D209" s="290"/>
      <c r="E209" s="290"/>
      <c r="F209" s="290"/>
      <c r="G209" s="290"/>
      <c r="H209" s="290"/>
      <c r="I209" s="290"/>
      <c r="J209" s="290"/>
      <c r="K209" s="290"/>
      <c r="L209" s="290"/>
      <c r="M209" s="291"/>
    </row>
    <row r="210" spans="1:13" ht="78" customHeight="1" x14ac:dyDescent="0.25">
      <c r="A210" s="35" t="s">
        <v>559</v>
      </c>
      <c r="B210" s="70">
        <v>3.194</v>
      </c>
      <c r="C210" s="58" t="s">
        <v>212</v>
      </c>
      <c r="D210" s="58" t="s">
        <v>62</v>
      </c>
      <c r="E210" s="58"/>
      <c r="F210" s="134">
        <v>92487</v>
      </c>
      <c r="G210" s="96">
        <v>13873</v>
      </c>
      <c r="H210" s="96">
        <v>78614</v>
      </c>
      <c r="I210" s="96">
        <v>0</v>
      </c>
      <c r="J210" s="58" t="s">
        <v>338</v>
      </c>
      <c r="K210" s="58" t="s">
        <v>16</v>
      </c>
      <c r="L210" s="58" t="s">
        <v>13</v>
      </c>
      <c r="M210" s="69"/>
    </row>
    <row r="211" spans="1:13" ht="85.5" customHeight="1" x14ac:dyDescent="0.25">
      <c r="A211" s="47" t="s">
        <v>560</v>
      </c>
      <c r="B211" s="70">
        <v>3.1949999999999998</v>
      </c>
      <c r="C211" s="58" t="s">
        <v>335</v>
      </c>
      <c r="D211" s="58" t="s">
        <v>128</v>
      </c>
      <c r="E211" s="58"/>
      <c r="F211" s="137">
        <v>35000</v>
      </c>
      <c r="G211" s="96">
        <v>0</v>
      </c>
      <c r="H211" s="96">
        <v>0</v>
      </c>
      <c r="I211" s="96">
        <v>0</v>
      </c>
      <c r="J211" s="58" t="s">
        <v>336</v>
      </c>
      <c r="K211" s="58" t="s">
        <v>13</v>
      </c>
      <c r="L211" s="58" t="s">
        <v>303</v>
      </c>
      <c r="M211" s="58" t="s">
        <v>242</v>
      </c>
    </row>
    <row r="212" spans="1:13" ht="118.8" x14ac:dyDescent="0.25">
      <c r="A212" s="46" t="s">
        <v>561</v>
      </c>
      <c r="B212" s="70">
        <v>3.1960000000000002</v>
      </c>
      <c r="C212" s="58" t="s">
        <v>122</v>
      </c>
      <c r="D212" s="58" t="s">
        <v>240</v>
      </c>
      <c r="E212" s="58"/>
      <c r="F212" s="134">
        <v>35572</v>
      </c>
      <c r="G212" s="96">
        <v>35572</v>
      </c>
      <c r="H212" s="96">
        <v>0</v>
      </c>
      <c r="I212" s="96">
        <v>0</v>
      </c>
      <c r="J212" s="58" t="s">
        <v>123</v>
      </c>
      <c r="K212" s="58" t="s">
        <v>13</v>
      </c>
      <c r="L212" s="58" t="s">
        <v>304</v>
      </c>
      <c r="M212" s="58"/>
    </row>
    <row r="213" spans="1:13" ht="57" customHeight="1" x14ac:dyDescent="0.25">
      <c r="A213" s="47" t="s">
        <v>560</v>
      </c>
      <c r="B213" s="70">
        <v>3.1970000000000001</v>
      </c>
      <c r="C213" s="58" t="s">
        <v>637</v>
      </c>
      <c r="D213" s="58" t="s">
        <v>163</v>
      </c>
      <c r="E213" s="58"/>
      <c r="F213" s="134">
        <v>11060</v>
      </c>
      <c r="G213" s="96">
        <v>0</v>
      </c>
      <c r="H213" s="96">
        <v>0</v>
      </c>
      <c r="I213" s="96">
        <v>0</v>
      </c>
      <c r="J213" s="58" t="s">
        <v>872</v>
      </c>
      <c r="K213" s="58" t="s">
        <v>13</v>
      </c>
      <c r="L213" s="58" t="s">
        <v>304</v>
      </c>
      <c r="M213" s="58"/>
    </row>
    <row r="214" spans="1:13" ht="66" x14ac:dyDescent="0.25">
      <c r="A214" s="47" t="s">
        <v>560</v>
      </c>
      <c r="B214" s="70">
        <v>3.198</v>
      </c>
      <c r="C214" s="58" t="s">
        <v>165</v>
      </c>
      <c r="D214" s="58" t="s">
        <v>163</v>
      </c>
      <c r="E214" s="58"/>
      <c r="F214" s="134">
        <v>25000</v>
      </c>
      <c r="G214" s="96">
        <v>25000</v>
      </c>
      <c r="H214" s="96">
        <v>0</v>
      </c>
      <c r="I214" s="96">
        <v>0</v>
      </c>
      <c r="J214" s="58" t="s">
        <v>166</v>
      </c>
      <c r="K214" s="58" t="s">
        <v>13</v>
      </c>
      <c r="L214" s="58" t="s">
        <v>305</v>
      </c>
      <c r="M214" s="58"/>
    </row>
    <row r="215" spans="1:13" ht="63.75" customHeight="1" x14ac:dyDescent="0.25">
      <c r="A215" s="47" t="s">
        <v>560</v>
      </c>
      <c r="B215" s="70">
        <v>3.1989999999999998</v>
      </c>
      <c r="C215" s="58" t="s">
        <v>167</v>
      </c>
      <c r="D215" s="58" t="s">
        <v>163</v>
      </c>
      <c r="E215" s="58"/>
      <c r="F215" s="134">
        <v>24000</v>
      </c>
      <c r="G215" s="96">
        <v>24000</v>
      </c>
      <c r="H215" s="96">
        <v>0</v>
      </c>
      <c r="I215" s="96">
        <v>0</v>
      </c>
      <c r="J215" s="58" t="s">
        <v>168</v>
      </c>
      <c r="K215" s="58" t="s">
        <v>13</v>
      </c>
      <c r="L215" s="58" t="s">
        <v>304</v>
      </c>
      <c r="M215" s="58"/>
    </row>
    <row r="216" spans="1:13" ht="69" customHeight="1" x14ac:dyDescent="0.25">
      <c r="A216" s="46" t="s">
        <v>561</v>
      </c>
      <c r="B216" s="70">
        <v>3.2</v>
      </c>
      <c r="C216" s="58" t="s">
        <v>629</v>
      </c>
      <c r="D216" s="58" t="s">
        <v>698</v>
      </c>
      <c r="E216" s="58"/>
      <c r="F216" s="134">
        <v>250000</v>
      </c>
      <c r="G216" s="96">
        <v>0</v>
      </c>
      <c r="H216" s="96">
        <v>0</v>
      </c>
      <c r="I216" s="96">
        <v>0</v>
      </c>
      <c r="J216" s="58"/>
      <c r="K216" s="58" t="s">
        <v>13</v>
      </c>
      <c r="L216" s="58" t="s">
        <v>305</v>
      </c>
      <c r="M216" s="232" t="s">
        <v>678</v>
      </c>
    </row>
    <row r="217" spans="1:13" ht="69" customHeight="1" x14ac:dyDescent="0.25">
      <c r="A217" s="46" t="s">
        <v>561</v>
      </c>
      <c r="B217" s="70">
        <v>3.2010000000000001</v>
      </c>
      <c r="C217" s="58" t="s">
        <v>630</v>
      </c>
      <c r="D217" s="58" t="s">
        <v>702</v>
      </c>
      <c r="E217" s="58"/>
      <c r="F217" s="134">
        <v>20000</v>
      </c>
      <c r="G217" s="96">
        <v>0</v>
      </c>
      <c r="H217" s="96">
        <v>0</v>
      </c>
      <c r="I217" s="96">
        <v>0</v>
      </c>
      <c r="J217" s="58"/>
      <c r="K217" s="58" t="s">
        <v>13</v>
      </c>
      <c r="L217" s="58" t="s">
        <v>305</v>
      </c>
      <c r="M217" s="232" t="s">
        <v>678</v>
      </c>
    </row>
    <row r="218" spans="1:13" ht="72" customHeight="1" x14ac:dyDescent="0.25">
      <c r="A218" s="46" t="s">
        <v>561</v>
      </c>
      <c r="B218" s="70">
        <v>3.202</v>
      </c>
      <c r="C218" s="58" t="s">
        <v>631</v>
      </c>
      <c r="D218" s="58" t="s">
        <v>699</v>
      </c>
      <c r="E218" s="58"/>
      <c r="F218" s="134">
        <v>18000</v>
      </c>
      <c r="G218" s="96">
        <v>0</v>
      </c>
      <c r="H218" s="96">
        <v>0</v>
      </c>
      <c r="I218" s="96">
        <v>0</v>
      </c>
      <c r="J218" s="58"/>
      <c r="K218" s="58" t="s">
        <v>303</v>
      </c>
      <c r="L218" s="58" t="s">
        <v>305</v>
      </c>
      <c r="M218" s="232" t="s">
        <v>678</v>
      </c>
    </row>
    <row r="219" spans="1:13" ht="71.25" customHeight="1" x14ac:dyDescent="0.25">
      <c r="A219" s="46" t="s">
        <v>561</v>
      </c>
      <c r="B219" s="70">
        <v>3.2029999999999998</v>
      </c>
      <c r="C219" s="58" t="s">
        <v>632</v>
      </c>
      <c r="D219" s="58" t="s">
        <v>700</v>
      </c>
      <c r="E219" s="58"/>
      <c r="F219" s="134">
        <v>15000</v>
      </c>
      <c r="G219" s="96">
        <v>0</v>
      </c>
      <c r="H219" s="96">
        <v>0</v>
      </c>
      <c r="I219" s="96">
        <v>0</v>
      </c>
      <c r="J219" s="58"/>
      <c r="K219" s="58" t="s">
        <v>303</v>
      </c>
      <c r="L219" s="58" t="s">
        <v>305</v>
      </c>
      <c r="M219" s="232" t="s">
        <v>678</v>
      </c>
    </row>
    <row r="220" spans="1:13" ht="75.75" customHeight="1" x14ac:dyDescent="0.25">
      <c r="A220" s="46" t="s">
        <v>561</v>
      </c>
      <c r="B220" s="70">
        <v>3.2040000000000002</v>
      </c>
      <c r="C220" s="62" t="s">
        <v>639</v>
      </c>
      <c r="D220" s="62" t="s">
        <v>701</v>
      </c>
      <c r="E220" s="62" t="s">
        <v>232</v>
      </c>
      <c r="F220" s="136">
        <v>71144</v>
      </c>
      <c r="G220" s="97">
        <v>21343</v>
      </c>
      <c r="H220" s="97">
        <v>49801</v>
      </c>
      <c r="I220" s="97">
        <v>0</v>
      </c>
      <c r="J220" s="62" t="s">
        <v>233</v>
      </c>
      <c r="K220" s="62" t="s">
        <v>57</v>
      </c>
      <c r="L220" s="62" t="s">
        <v>13</v>
      </c>
      <c r="M220" s="231" t="s">
        <v>678</v>
      </c>
    </row>
    <row r="221" spans="1:13" ht="65.25" customHeight="1" x14ac:dyDescent="0.25">
      <c r="A221" s="46" t="s">
        <v>561</v>
      </c>
      <c r="B221" s="70">
        <v>3.2050000000000001</v>
      </c>
      <c r="C221" s="58" t="s">
        <v>337</v>
      </c>
      <c r="D221" s="76" t="s">
        <v>570</v>
      </c>
      <c r="E221" s="58"/>
      <c r="F221" s="134">
        <v>7000</v>
      </c>
      <c r="G221" s="96">
        <v>0</v>
      </c>
      <c r="H221" s="96">
        <v>0</v>
      </c>
      <c r="I221" s="96">
        <v>0</v>
      </c>
      <c r="J221" s="58"/>
      <c r="K221" s="58" t="s">
        <v>16</v>
      </c>
      <c r="L221" s="58" t="s">
        <v>303</v>
      </c>
      <c r="M221" s="58"/>
    </row>
    <row r="222" spans="1:13" ht="61.5" customHeight="1" x14ac:dyDescent="0.25">
      <c r="A222" s="46" t="s">
        <v>561</v>
      </c>
      <c r="B222" s="70">
        <v>3.206</v>
      </c>
      <c r="C222" s="58" t="s">
        <v>339</v>
      </c>
      <c r="D222" s="58" t="s">
        <v>640</v>
      </c>
      <c r="E222" s="58"/>
      <c r="F222" s="134">
        <v>150000</v>
      </c>
      <c r="G222" s="96">
        <v>0</v>
      </c>
      <c r="H222" s="96">
        <v>0</v>
      </c>
      <c r="I222" s="96">
        <v>0</v>
      </c>
      <c r="J222" s="58"/>
      <c r="K222" s="58" t="s">
        <v>16</v>
      </c>
      <c r="L222" s="58" t="s">
        <v>13</v>
      </c>
      <c r="M222" s="58"/>
    </row>
    <row r="223" spans="1:13" ht="52.5" customHeight="1" x14ac:dyDescent="0.25">
      <c r="A223" s="46" t="s">
        <v>561</v>
      </c>
      <c r="B223" s="70">
        <v>3.2069999999999999</v>
      </c>
      <c r="C223" s="58" t="s">
        <v>340</v>
      </c>
      <c r="D223" s="58" t="s">
        <v>640</v>
      </c>
      <c r="E223" s="58"/>
      <c r="F223" s="134">
        <v>15000</v>
      </c>
      <c r="G223" s="96">
        <v>0</v>
      </c>
      <c r="H223" s="96">
        <v>0</v>
      </c>
      <c r="I223" s="96">
        <v>0</v>
      </c>
      <c r="J223" s="58"/>
      <c r="K223" s="58" t="s">
        <v>13</v>
      </c>
      <c r="L223" s="58" t="s">
        <v>305</v>
      </c>
      <c r="M223" s="58"/>
    </row>
    <row r="224" spans="1:13" ht="68.25" customHeight="1" x14ac:dyDescent="0.25">
      <c r="A224" s="35" t="s">
        <v>559</v>
      </c>
      <c r="B224" s="70">
        <v>3.2080000000000002</v>
      </c>
      <c r="C224" s="58" t="s">
        <v>341</v>
      </c>
      <c r="D224" s="58" t="s">
        <v>640</v>
      </c>
      <c r="E224" s="58"/>
      <c r="F224" s="134">
        <v>18000</v>
      </c>
      <c r="G224" s="96">
        <v>0</v>
      </c>
      <c r="H224" s="96">
        <v>0</v>
      </c>
      <c r="I224" s="96">
        <v>0</v>
      </c>
      <c r="J224" s="58"/>
      <c r="K224" s="58" t="s">
        <v>13</v>
      </c>
      <c r="L224" s="58" t="s">
        <v>305</v>
      </c>
      <c r="M224" s="58"/>
    </row>
    <row r="225" spans="1:13" ht="74.25" customHeight="1" x14ac:dyDescent="0.25">
      <c r="A225" s="47" t="s">
        <v>560</v>
      </c>
      <c r="B225" s="70">
        <v>3.2090000000000001</v>
      </c>
      <c r="C225" s="58" t="s">
        <v>870</v>
      </c>
      <c r="D225" s="58" t="s">
        <v>128</v>
      </c>
      <c r="E225" s="58"/>
      <c r="F225" s="134">
        <v>4600</v>
      </c>
      <c r="G225" s="96">
        <v>0</v>
      </c>
      <c r="H225" s="96">
        <v>0</v>
      </c>
      <c r="I225" s="96">
        <v>0</v>
      </c>
      <c r="J225" s="58" t="s">
        <v>871</v>
      </c>
      <c r="K225" s="58">
        <v>2017</v>
      </c>
      <c r="L225" s="58" t="s">
        <v>305</v>
      </c>
      <c r="M225" s="58"/>
    </row>
    <row r="226" spans="1:13" ht="72" customHeight="1" x14ac:dyDescent="0.25">
      <c r="A226" s="46" t="s">
        <v>561</v>
      </c>
      <c r="B226" s="70">
        <v>3.21</v>
      </c>
      <c r="C226" s="58" t="s">
        <v>342</v>
      </c>
      <c r="D226" s="58" t="s">
        <v>280</v>
      </c>
      <c r="E226" s="58"/>
      <c r="F226" s="134">
        <v>150000</v>
      </c>
      <c r="G226" s="96">
        <v>0</v>
      </c>
      <c r="H226" s="96">
        <v>0</v>
      </c>
      <c r="I226" s="96">
        <v>0</v>
      </c>
      <c r="J226" s="58"/>
      <c r="K226" s="58" t="s">
        <v>16</v>
      </c>
      <c r="L226" s="58" t="s">
        <v>303</v>
      </c>
      <c r="M226" s="231" t="s">
        <v>678</v>
      </c>
    </row>
    <row r="227" spans="1:13" ht="114" customHeight="1" x14ac:dyDescent="0.25">
      <c r="A227" s="46" t="s">
        <v>561</v>
      </c>
      <c r="B227" s="70">
        <v>3.2109999999999999</v>
      </c>
      <c r="C227" s="58" t="s">
        <v>343</v>
      </c>
      <c r="D227" s="58" t="s">
        <v>704</v>
      </c>
      <c r="E227" s="58"/>
      <c r="F227" s="134">
        <v>5000</v>
      </c>
      <c r="G227" s="96">
        <v>0</v>
      </c>
      <c r="H227" s="96">
        <v>0</v>
      </c>
      <c r="I227" s="96">
        <v>0</v>
      </c>
      <c r="J227" s="58"/>
      <c r="K227" s="58" t="s">
        <v>13</v>
      </c>
      <c r="L227" s="58" t="s">
        <v>303</v>
      </c>
      <c r="M227" s="58"/>
    </row>
    <row r="228" spans="1:13" ht="66" customHeight="1" x14ac:dyDescent="0.25">
      <c r="A228" s="46" t="s">
        <v>561</v>
      </c>
      <c r="B228" s="70">
        <v>3.2120000000000002</v>
      </c>
      <c r="C228" s="58" t="s">
        <v>636</v>
      </c>
      <c r="D228" s="58" t="s">
        <v>240</v>
      </c>
      <c r="E228" s="58"/>
      <c r="F228" s="134">
        <v>20000</v>
      </c>
      <c r="G228" s="96">
        <v>0</v>
      </c>
      <c r="H228" s="96">
        <v>0</v>
      </c>
      <c r="I228" s="96">
        <v>0</v>
      </c>
      <c r="J228" s="58"/>
      <c r="K228" s="58" t="s">
        <v>13</v>
      </c>
      <c r="L228" s="58" t="s">
        <v>304</v>
      </c>
      <c r="M228" s="58"/>
    </row>
    <row r="229" spans="1:13" ht="59.25" customHeight="1" x14ac:dyDescent="0.25">
      <c r="A229" s="46" t="s">
        <v>561</v>
      </c>
      <c r="B229" s="70">
        <v>3.2130000000000001</v>
      </c>
      <c r="C229" s="58" t="s">
        <v>344</v>
      </c>
      <c r="D229" s="58" t="s">
        <v>240</v>
      </c>
      <c r="E229" s="58"/>
      <c r="F229" s="134">
        <v>80000</v>
      </c>
      <c r="G229" s="96">
        <v>0</v>
      </c>
      <c r="H229" s="96">
        <v>0</v>
      </c>
      <c r="I229" s="96">
        <v>0</v>
      </c>
      <c r="J229" s="58"/>
      <c r="K229" s="58" t="s">
        <v>13</v>
      </c>
      <c r="L229" s="58" t="s">
        <v>304</v>
      </c>
      <c r="M229" s="58"/>
    </row>
    <row r="230" spans="1:13" ht="67.5" customHeight="1" x14ac:dyDescent="0.25">
      <c r="A230" s="47" t="s">
        <v>560</v>
      </c>
      <c r="B230" s="70">
        <v>3.214</v>
      </c>
      <c r="C230" s="58" t="s">
        <v>334</v>
      </c>
      <c r="D230" s="58" t="s">
        <v>163</v>
      </c>
      <c r="E230" s="59"/>
      <c r="F230" s="134">
        <v>20000</v>
      </c>
      <c r="G230" s="96">
        <v>20000</v>
      </c>
      <c r="H230" s="96">
        <v>0</v>
      </c>
      <c r="I230" s="100">
        <v>0</v>
      </c>
      <c r="J230" s="71" t="s">
        <v>333</v>
      </c>
      <c r="K230" s="58">
        <v>2016</v>
      </c>
      <c r="L230" s="58" t="s">
        <v>16</v>
      </c>
      <c r="M230" s="58" t="s">
        <v>300</v>
      </c>
    </row>
    <row r="231" spans="1:13" ht="39.6" x14ac:dyDescent="0.25">
      <c r="A231" s="47" t="s">
        <v>560</v>
      </c>
      <c r="B231" s="70">
        <v>3.2149999999999999</v>
      </c>
      <c r="C231" s="58" t="s">
        <v>141</v>
      </c>
      <c r="D231" s="58" t="s">
        <v>128</v>
      </c>
      <c r="E231" s="58"/>
      <c r="F231" s="134">
        <v>35572</v>
      </c>
      <c r="G231" s="96">
        <v>35572</v>
      </c>
      <c r="H231" s="96">
        <v>0</v>
      </c>
      <c r="I231" s="96">
        <v>0</v>
      </c>
      <c r="J231" s="58" t="s">
        <v>142</v>
      </c>
      <c r="K231" s="58" t="s">
        <v>13</v>
      </c>
      <c r="L231" s="58" t="s">
        <v>303</v>
      </c>
      <c r="M231" s="58"/>
    </row>
    <row r="232" spans="1:13" ht="79.2" x14ac:dyDescent="0.25">
      <c r="A232" s="47" t="s">
        <v>560</v>
      </c>
      <c r="B232" s="70">
        <v>3.2160000000000002</v>
      </c>
      <c r="C232" s="58" t="s">
        <v>143</v>
      </c>
      <c r="D232" s="58" t="s">
        <v>128</v>
      </c>
      <c r="E232" s="58"/>
      <c r="F232" s="134">
        <v>91064</v>
      </c>
      <c r="G232" s="96">
        <v>91064</v>
      </c>
      <c r="H232" s="96">
        <v>0</v>
      </c>
      <c r="I232" s="96">
        <v>0</v>
      </c>
      <c r="J232" s="58" t="s">
        <v>144</v>
      </c>
      <c r="K232" s="58" t="s">
        <v>16</v>
      </c>
      <c r="L232" s="58" t="s">
        <v>304</v>
      </c>
      <c r="M232" s="58"/>
    </row>
    <row r="233" spans="1:13" ht="153" customHeight="1" x14ac:dyDescent="0.25">
      <c r="A233" s="46" t="s">
        <v>561</v>
      </c>
      <c r="B233" s="70">
        <v>3.2170000000000001</v>
      </c>
      <c r="C233" s="58" t="s">
        <v>376</v>
      </c>
      <c r="D233" s="58" t="s">
        <v>581</v>
      </c>
      <c r="E233" s="58"/>
      <c r="F233" s="134">
        <v>251000</v>
      </c>
      <c r="G233" s="96">
        <v>0</v>
      </c>
      <c r="H233" s="96">
        <v>0</v>
      </c>
      <c r="I233" s="96">
        <v>0</v>
      </c>
      <c r="J233" s="58"/>
      <c r="K233" s="58" t="s">
        <v>13</v>
      </c>
      <c r="L233" s="58" t="s">
        <v>304</v>
      </c>
      <c r="M233" s="58"/>
    </row>
    <row r="234" spans="1:13" ht="67.5" customHeight="1" x14ac:dyDescent="0.25">
      <c r="A234" s="46" t="s">
        <v>561</v>
      </c>
      <c r="B234" s="70">
        <v>3.218</v>
      </c>
      <c r="C234" s="58" t="s">
        <v>634</v>
      </c>
      <c r="D234" s="58" t="s">
        <v>698</v>
      </c>
      <c r="E234" s="58"/>
      <c r="F234" s="137">
        <v>169000</v>
      </c>
      <c r="G234" s="98">
        <v>16900</v>
      </c>
      <c r="H234" s="96">
        <v>152100</v>
      </c>
      <c r="I234" s="96">
        <v>0</v>
      </c>
      <c r="J234" s="59"/>
      <c r="K234" s="59" t="s">
        <v>303</v>
      </c>
      <c r="L234" s="58" t="s">
        <v>305</v>
      </c>
      <c r="M234" s="231" t="s">
        <v>678</v>
      </c>
    </row>
    <row r="235" spans="1:13" ht="71.25" customHeight="1" x14ac:dyDescent="0.25">
      <c r="A235" s="46" t="s">
        <v>561</v>
      </c>
      <c r="B235" s="70">
        <v>3.2189999999999999</v>
      </c>
      <c r="C235" s="58" t="s">
        <v>635</v>
      </c>
      <c r="D235" s="58" t="s">
        <v>618</v>
      </c>
      <c r="E235" s="58"/>
      <c r="F235" s="137">
        <v>40000</v>
      </c>
      <c r="G235" s="98">
        <v>0</v>
      </c>
      <c r="H235" s="96">
        <v>0</v>
      </c>
      <c r="I235" s="96">
        <v>0</v>
      </c>
      <c r="J235" s="59"/>
      <c r="K235" s="59" t="s">
        <v>13</v>
      </c>
      <c r="L235" s="58" t="s">
        <v>304</v>
      </c>
      <c r="M235" s="231" t="s">
        <v>678</v>
      </c>
    </row>
    <row r="236" spans="1:13" ht="105.75" customHeight="1" x14ac:dyDescent="0.25">
      <c r="A236" s="46" t="s">
        <v>561</v>
      </c>
      <c r="B236" s="70">
        <v>3.22</v>
      </c>
      <c r="C236" s="58" t="s">
        <v>633</v>
      </c>
      <c r="D236" s="58" t="s">
        <v>85</v>
      </c>
      <c r="E236" s="58" t="s">
        <v>86</v>
      </c>
      <c r="F236" s="134">
        <v>20000</v>
      </c>
      <c r="G236" s="96">
        <v>20000</v>
      </c>
      <c r="H236" s="96">
        <v>0</v>
      </c>
      <c r="I236" s="96">
        <v>0</v>
      </c>
      <c r="J236" s="58" t="s">
        <v>92</v>
      </c>
      <c r="K236" s="58">
        <v>2016</v>
      </c>
      <c r="L236" s="58" t="s">
        <v>16</v>
      </c>
      <c r="M236" s="58" t="s">
        <v>74</v>
      </c>
    </row>
    <row r="237" spans="1:13" ht="23.25" customHeight="1" x14ac:dyDescent="0.2">
      <c r="A237" s="289" t="s">
        <v>319</v>
      </c>
      <c r="B237" s="290"/>
      <c r="C237" s="290"/>
      <c r="D237" s="290"/>
      <c r="E237" s="290"/>
      <c r="F237" s="290"/>
      <c r="G237" s="290"/>
      <c r="H237" s="290"/>
      <c r="I237" s="290"/>
      <c r="J237" s="290"/>
      <c r="K237" s="290"/>
      <c r="L237" s="290"/>
      <c r="M237" s="291"/>
    </row>
    <row r="238" spans="1:13" ht="77.25" customHeight="1" x14ac:dyDescent="0.25">
      <c r="A238" s="35" t="s">
        <v>559</v>
      </c>
      <c r="B238" s="58">
        <v>3.2210000000000001</v>
      </c>
      <c r="C238" s="58" t="s">
        <v>685</v>
      </c>
      <c r="D238" s="58" t="s">
        <v>38</v>
      </c>
      <c r="E238" s="58"/>
      <c r="F238" s="134">
        <v>3300</v>
      </c>
      <c r="G238" s="96"/>
      <c r="H238" s="96"/>
      <c r="I238" s="96"/>
      <c r="J238" s="58" t="s">
        <v>879</v>
      </c>
      <c r="K238" s="58" t="s">
        <v>13</v>
      </c>
      <c r="L238" s="58" t="s">
        <v>305</v>
      </c>
      <c r="M238" s="58"/>
    </row>
    <row r="239" spans="1:13" ht="72.75" customHeight="1" x14ac:dyDescent="0.25">
      <c r="A239" s="47" t="s">
        <v>560</v>
      </c>
      <c r="B239" s="70">
        <v>3.222</v>
      </c>
      <c r="C239" s="58" t="s">
        <v>881</v>
      </c>
      <c r="D239" s="58" t="s">
        <v>128</v>
      </c>
      <c r="E239" s="58"/>
      <c r="F239" s="134">
        <v>12920</v>
      </c>
      <c r="G239" s="96"/>
      <c r="H239" s="96"/>
      <c r="I239" s="96"/>
      <c r="J239" s="58" t="s">
        <v>882</v>
      </c>
      <c r="K239" s="58" t="s">
        <v>13</v>
      </c>
      <c r="L239" s="58" t="s">
        <v>303</v>
      </c>
      <c r="M239" s="58"/>
    </row>
    <row r="240" spans="1:13" ht="68.25" customHeight="1" x14ac:dyDescent="0.25">
      <c r="A240" s="46" t="s">
        <v>561</v>
      </c>
      <c r="B240" s="58">
        <v>3.2229999999999999</v>
      </c>
      <c r="C240" s="58" t="s">
        <v>880</v>
      </c>
      <c r="D240" s="58" t="s">
        <v>128</v>
      </c>
      <c r="E240" s="58"/>
      <c r="F240" s="134">
        <v>1720</v>
      </c>
      <c r="G240" s="96"/>
      <c r="H240" s="96"/>
      <c r="I240" s="96"/>
      <c r="J240" s="58"/>
      <c r="K240" s="58" t="s">
        <v>13</v>
      </c>
      <c r="L240" s="58" t="s">
        <v>303</v>
      </c>
      <c r="M240" s="58"/>
    </row>
    <row r="241" spans="1:13" ht="66" customHeight="1" x14ac:dyDescent="0.25">
      <c r="A241" s="35" t="s">
        <v>559</v>
      </c>
      <c r="B241" s="70">
        <v>3.2240000000000002</v>
      </c>
      <c r="C241" s="58" t="s">
        <v>203</v>
      </c>
      <c r="D241" s="58" t="s">
        <v>36</v>
      </c>
      <c r="E241" s="58"/>
      <c r="F241" s="134">
        <v>42686</v>
      </c>
      <c r="G241" s="96">
        <v>6403</v>
      </c>
      <c r="H241" s="96">
        <v>36283</v>
      </c>
      <c r="I241" s="96">
        <v>0</v>
      </c>
      <c r="J241" s="58" t="s">
        <v>204</v>
      </c>
      <c r="K241" s="58" t="s">
        <v>303</v>
      </c>
      <c r="L241" s="58" t="s">
        <v>304</v>
      </c>
      <c r="M241" s="231" t="s">
        <v>678</v>
      </c>
    </row>
    <row r="242" spans="1:13" ht="86.25" customHeight="1" x14ac:dyDescent="0.25">
      <c r="A242" s="35" t="s">
        <v>559</v>
      </c>
      <c r="B242" s="58">
        <v>3.2250000000000001</v>
      </c>
      <c r="C242" s="58" t="s">
        <v>325</v>
      </c>
      <c r="D242" s="58" t="s">
        <v>45</v>
      </c>
      <c r="E242" s="58"/>
      <c r="F242" s="134">
        <v>71144</v>
      </c>
      <c r="G242" s="96">
        <v>10672</v>
      </c>
      <c r="H242" s="96">
        <v>60472</v>
      </c>
      <c r="I242" s="96">
        <v>0</v>
      </c>
      <c r="J242" s="58" t="s">
        <v>46</v>
      </c>
      <c r="K242" s="58" t="s">
        <v>13</v>
      </c>
      <c r="L242" s="58" t="s">
        <v>303</v>
      </c>
      <c r="M242" s="233"/>
    </row>
    <row r="243" spans="1:13" ht="75" customHeight="1" x14ac:dyDescent="0.25">
      <c r="A243" s="46" t="s">
        <v>561</v>
      </c>
      <c r="B243" s="70">
        <v>3.226</v>
      </c>
      <c r="C243" s="58" t="s">
        <v>942</v>
      </c>
      <c r="D243" s="76" t="s">
        <v>570</v>
      </c>
      <c r="E243" s="58"/>
      <c r="F243" s="134">
        <v>265000</v>
      </c>
      <c r="G243" s="96">
        <v>0</v>
      </c>
      <c r="H243" s="96">
        <v>0</v>
      </c>
      <c r="I243" s="96">
        <v>0</v>
      </c>
      <c r="J243" s="58"/>
      <c r="K243" s="58" t="s">
        <v>13</v>
      </c>
      <c r="L243" s="58" t="s">
        <v>304</v>
      </c>
      <c r="M243" s="231" t="s">
        <v>678</v>
      </c>
    </row>
    <row r="244" spans="1:13" ht="69.75" customHeight="1" x14ac:dyDescent="0.25">
      <c r="A244" s="46" t="s">
        <v>561</v>
      </c>
      <c r="B244" s="58">
        <v>3.2269999999999999</v>
      </c>
      <c r="C244" s="58" t="s">
        <v>102</v>
      </c>
      <c r="D244" s="76" t="s">
        <v>570</v>
      </c>
      <c r="E244" s="58"/>
      <c r="F244" s="134">
        <v>35572</v>
      </c>
      <c r="G244" s="96">
        <v>10672</v>
      </c>
      <c r="H244" s="96">
        <v>24900</v>
      </c>
      <c r="I244" s="96">
        <v>0</v>
      </c>
      <c r="J244" s="58" t="s">
        <v>104</v>
      </c>
      <c r="K244" s="58" t="s">
        <v>13</v>
      </c>
      <c r="L244" s="58" t="s">
        <v>303</v>
      </c>
      <c r="M244" s="58"/>
    </row>
    <row r="245" spans="1:13" ht="94.5" customHeight="1" x14ac:dyDescent="0.25">
      <c r="A245" s="47" t="s">
        <v>560</v>
      </c>
      <c r="B245" s="70">
        <v>3.2280000000000002</v>
      </c>
      <c r="C245" s="58" t="s">
        <v>134</v>
      </c>
      <c r="D245" s="58" t="s">
        <v>128</v>
      </c>
      <c r="E245" s="58" t="s">
        <v>138</v>
      </c>
      <c r="F245" s="134">
        <v>142287</v>
      </c>
      <c r="G245" s="96">
        <v>85372</v>
      </c>
      <c r="H245" s="96">
        <v>56915</v>
      </c>
      <c r="I245" s="96">
        <v>0</v>
      </c>
      <c r="J245" s="58" t="s">
        <v>252</v>
      </c>
      <c r="K245" s="58" t="s">
        <v>13</v>
      </c>
      <c r="L245" s="58" t="s">
        <v>303</v>
      </c>
      <c r="M245" s="231" t="s">
        <v>678</v>
      </c>
    </row>
    <row r="246" spans="1:13" ht="40.799999999999997" x14ac:dyDescent="0.25">
      <c r="A246" s="47" t="s">
        <v>560</v>
      </c>
      <c r="B246" s="58">
        <v>3.2290000000000001</v>
      </c>
      <c r="C246" s="58" t="s">
        <v>139</v>
      </c>
      <c r="D246" s="58" t="s">
        <v>128</v>
      </c>
      <c r="E246" s="58"/>
      <c r="F246" s="134">
        <v>142287</v>
      </c>
      <c r="G246" s="96">
        <v>142287</v>
      </c>
      <c r="H246" s="96">
        <v>0</v>
      </c>
      <c r="I246" s="96">
        <v>0</v>
      </c>
      <c r="J246" s="58" t="s">
        <v>140</v>
      </c>
      <c r="K246" s="58">
        <v>2017</v>
      </c>
      <c r="L246" s="58">
        <v>2018</v>
      </c>
      <c r="M246" s="231" t="s">
        <v>678</v>
      </c>
    </row>
    <row r="247" spans="1:13" ht="97.8" x14ac:dyDescent="0.25">
      <c r="A247" s="35" t="s">
        <v>559</v>
      </c>
      <c r="B247" s="70">
        <v>3.23</v>
      </c>
      <c r="C247" s="58" t="s">
        <v>883</v>
      </c>
      <c r="D247" s="58" t="s">
        <v>10</v>
      </c>
      <c r="E247" s="58"/>
      <c r="F247" s="134">
        <v>3000</v>
      </c>
      <c r="G247" s="96"/>
      <c r="H247" s="96"/>
      <c r="I247" s="96"/>
      <c r="J247" s="58"/>
      <c r="K247" s="58" t="s">
        <v>13</v>
      </c>
      <c r="L247" s="58" t="s">
        <v>303</v>
      </c>
      <c r="M247" s="231"/>
    </row>
    <row r="248" spans="1:13" ht="90" customHeight="1" x14ac:dyDescent="0.25">
      <c r="A248" s="35" t="s">
        <v>559</v>
      </c>
      <c r="B248" s="58">
        <v>3.2309999999999999</v>
      </c>
      <c r="C248" s="58" t="s">
        <v>48</v>
      </c>
      <c r="D248" s="58" t="s">
        <v>10</v>
      </c>
      <c r="E248" s="77"/>
      <c r="F248" s="134">
        <v>42686</v>
      </c>
      <c r="G248" s="96">
        <v>42686</v>
      </c>
      <c r="H248" s="96">
        <v>0</v>
      </c>
      <c r="I248" s="96">
        <v>0</v>
      </c>
      <c r="J248" s="232" t="s">
        <v>49</v>
      </c>
      <c r="K248" s="58" t="s">
        <v>13</v>
      </c>
      <c r="L248" s="58" t="s">
        <v>303</v>
      </c>
      <c r="M248" s="231" t="s">
        <v>678</v>
      </c>
    </row>
    <row r="249" spans="1:13" ht="83.25" customHeight="1" x14ac:dyDescent="0.25">
      <c r="A249" s="35" t="s">
        <v>559</v>
      </c>
      <c r="B249" s="70">
        <v>3.2320000000000002</v>
      </c>
      <c r="C249" s="58" t="s">
        <v>216</v>
      </c>
      <c r="D249" s="58" t="s">
        <v>269</v>
      </c>
      <c r="E249" s="58"/>
      <c r="F249" s="134">
        <v>150000</v>
      </c>
      <c r="G249" s="96">
        <v>150000</v>
      </c>
      <c r="H249" s="96">
        <v>0</v>
      </c>
      <c r="I249" s="96">
        <v>0</v>
      </c>
      <c r="J249" s="231" t="s">
        <v>686</v>
      </c>
      <c r="K249" s="58" t="s">
        <v>16</v>
      </c>
      <c r="L249" s="58" t="s">
        <v>13</v>
      </c>
      <c r="M249" s="69"/>
    </row>
    <row r="250" spans="1:13" ht="24.75" customHeight="1" x14ac:dyDescent="0.25">
      <c r="A250" s="289" t="s">
        <v>320</v>
      </c>
      <c r="B250" s="290"/>
      <c r="C250" s="290"/>
      <c r="D250" s="290"/>
      <c r="E250" s="290"/>
      <c r="F250" s="290"/>
      <c r="G250" s="290"/>
      <c r="H250" s="290"/>
      <c r="I250" s="290"/>
      <c r="J250" s="290"/>
      <c r="K250" s="290"/>
      <c r="L250" s="290"/>
      <c r="M250" s="291"/>
    </row>
    <row r="251" spans="1:13" ht="78" customHeight="1" x14ac:dyDescent="0.25">
      <c r="A251" s="46" t="s">
        <v>561</v>
      </c>
      <c r="B251" s="70">
        <v>3.2330000000000001</v>
      </c>
      <c r="C251" s="71" t="s">
        <v>838</v>
      </c>
      <c r="D251" s="71" t="s">
        <v>85</v>
      </c>
      <c r="E251" s="71"/>
      <c r="F251" s="139">
        <v>200000</v>
      </c>
      <c r="G251" s="98">
        <f>F251</f>
        <v>200000</v>
      </c>
      <c r="H251" s="96">
        <v>0</v>
      </c>
      <c r="I251" s="96">
        <v>0</v>
      </c>
      <c r="J251" s="71"/>
      <c r="K251" s="69">
        <v>2017</v>
      </c>
      <c r="L251" s="69">
        <v>2020</v>
      </c>
      <c r="M251" s="58" t="s">
        <v>678</v>
      </c>
    </row>
    <row r="252" spans="1:13" ht="114" customHeight="1" x14ac:dyDescent="0.25">
      <c r="A252" s="46" t="s">
        <v>561</v>
      </c>
      <c r="B252" s="70">
        <v>3.234</v>
      </c>
      <c r="C252" s="58" t="s">
        <v>111</v>
      </c>
      <c r="D252" s="58" t="s">
        <v>112</v>
      </c>
      <c r="E252" s="58" t="s">
        <v>117</v>
      </c>
      <c r="F252" s="134">
        <v>62037</v>
      </c>
      <c r="G252" s="96">
        <v>18611</v>
      </c>
      <c r="H252" s="96">
        <v>43426</v>
      </c>
      <c r="I252" s="96">
        <v>0</v>
      </c>
      <c r="J252" s="58" t="s">
        <v>104</v>
      </c>
      <c r="K252" s="58" t="s">
        <v>16</v>
      </c>
      <c r="L252" s="58" t="s">
        <v>303</v>
      </c>
      <c r="M252" s="231" t="s">
        <v>678</v>
      </c>
    </row>
    <row r="253" spans="1:13" ht="87" customHeight="1" x14ac:dyDescent="0.25">
      <c r="A253" s="46" t="s">
        <v>561</v>
      </c>
      <c r="B253" s="70">
        <v>3.2349999999999999</v>
      </c>
      <c r="C253" s="76" t="s">
        <v>627</v>
      </c>
      <c r="D253" s="76" t="s">
        <v>257</v>
      </c>
      <c r="E253" s="76" t="s">
        <v>326</v>
      </c>
      <c r="F253" s="142">
        <v>200000</v>
      </c>
      <c r="G253" s="102">
        <f>F253*0.1</f>
        <v>20000</v>
      </c>
      <c r="H253" s="102">
        <f>F253*0.9</f>
        <v>180000</v>
      </c>
      <c r="I253" s="102">
        <v>0</v>
      </c>
      <c r="J253" s="76" t="s">
        <v>258</v>
      </c>
      <c r="K253" s="76">
        <v>2017</v>
      </c>
      <c r="L253" s="78">
        <v>2018</v>
      </c>
      <c r="M253" s="231" t="s">
        <v>678</v>
      </c>
    </row>
    <row r="254" spans="1:13" ht="87" customHeight="1" x14ac:dyDescent="0.25">
      <c r="A254" s="47" t="s">
        <v>560</v>
      </c>
      <c r="B254" s="70">
        <v>3.2360000000000002</v>
      </c>
      <c r="C254" s="58" t="s">
        <v>842</v>
      </c>
      <c r="D254" s="58" t="s">
        <v>129</v>
      </c>
      <c r="E254" s="58"/>
      <c r="F254" s="134">
        <v>1000</v>
      </c>
      <c r="G254" s="96"/>
      <c r="H254" s="96"/>
      <c r="I254" s="96">
        <v>0</v>
      </c>
      <c r="J254" s="58"/>
      <c r="K254" s="58" t="s">
        <v>13</v>
      </c>
      <c r="L254" s="58" t="s">
        <v>305</v>
      </c>
      <c r="M254" s="58"/>
    </row>
    <row r="255" spans="1:13" ht="87" customHeight="1" x14ac:dyDescent="0.25">
      <c r="A255" s="47" t="s">
        <v>560</v>
      </c>
      <c r="B255" s="70">
        <v>3.2370000000000001</v>
      </c>
      <c r="C255" s="58" t="s">
        <v>841</v>
      </c>
      <c r="D255" s="58" t="s">
        <v>129</v>
      </c>
      <c r="E255" s="58"/>
      <c r="F255" s="134">
        <v>1000</v>
      </c>
      <c r="G255" s="96"/>
      <c r="H255" s="96"/>
      <c r="I255" s="96">
        <v>0</v>
      </c>
      <c r="J255" s="58"/>
      <c r="K255" s="58" t="s">
        <v>13</v>
      </c>
      <c r="L255" s="58" t="s">
        <v>305</v>
      </c>
      <c r="M255" s="58"/>
    </row>
    <row r="256" spans="1:13" ht="75.75" customHeight="1" x14ac:dyDescent="0.25">
      <c r="A256" s="47" t="s">
        <v>560</v>
      </c>
      <c r="B256" s="70">
        <v>3.238</v>
      </c>
      <c r="C256" s="58" t="s">
        <v>133</v>
      </c>
      <c r="D256" s="58" t="s">
        <v>129</v>
      </c>
      <c r="E256" s="58"/>
      <c r="F256" s="134">
        <v>170745</v>
      </c>
      <c r="G256" s="96">
        <v>25612</v>
      </c>
      <c r="H256" s="96">
        <v>145133</v>
      </c>
      <c r="I256" s="96">
        <v>0</v>
      </c>
      <c r="J256" s="58" t="s">
        <v>31</v>
      </c>
      <c r="K256" s="58" t="s">
        <v>303</v>
      </c>
      <c r="L256" s="58" t="s">
        <v>305</v>
      </c>
      <c r="M256" s="231" t="s">
        <v>678</v>
      </c>
    </row>
    <row r="257" spans="1:13" ht="41.25" customHeight="1" x14ac:dyDescent="0.25">
      <c r="A257" s="57"/>
      <c r="B257" s="70">
        <v>3.2389999999999999</v>
      </c>
      <c r="C257" s="58" t="s">
        <v>377</v>
      </c>
      <c r="D257" s="58" t="s">
        <v>964</v>
      </c>
      <c r="E257" s="58"/>
      <c r="F257" s="134">
        <v>5000</v>
      </c>
      <c r="G257" s="96">
        <v>0</v>
      </c>
      <c r="H257" s="96">
        <v>0</v>
      </c>
      <c r="I257" s="96">
        <v>0</v>
      </c>
      <c r="J257" s="58"/>
      <c r="K257" s="58" t="s">
        <v>13</v>
      </c>
      <c r="L257" s="58" t="s">
        <v>304</v>
      </c>
      <c r="M257" s="58"/>
    </row>
    <row r="258" spans="1:13" ht="40.799999999999997" x14ac:dyDescent="0.25">
      <c r="A258" s="47" t="s">
        <v>560</v>
      </c>
      <c r="B258" s="70">
        <v>3.24</v>
      </c>
      <c r="C258" s="58" t="s">
        <v>378</v>
      </c>
      <c r="D258" s="58" t="s">
        <v>280</v>
      </c>
      <c r="E258" s="58"/>
      <c r="F258" s="134">
        <v>10000</v>
      </c>
      <c r="G258" s="96">
        <v>0</v>
      </c>
      <c r="H258" s="96">
        <v>0</v>
      </c>
      <c r="I258" s="96">
        <v>0</v>
      </c>
      <c r="J258" s="58"/>
      <c r="K258" s="58" t="s">
        <v>13</v>
      </c>
      <c r="L258" s="58" t="s">
        <v>304</v>
      </c>
      <c r="M258" s="231" t="s">
        <v>678</v>
      </c>
    </row>
    <row r="259" spans="1:13" ht="70.5" customHeight="1" x14ac:dyDescent="0.25">
      <c r="A259" s="35" t="s">
        <v>559</v>
      </c>
      <c r="B259" s="70">
        <v>3.2410000000000001</v>
      </c>
      <c r="C259" s="58" t="s">
        <v>943</v>
      </c>
      <c r="D259" s="58" t="s">
        <v>61</v>
      </c>
      <c r="E259" s="58"/>
      <c r="F259" s="134">
        <v>6500</v>
      </c>
      <c r="G259" s="96">
        <v>0</v>
      </c>
      <c r="H259" s="96">
        <v>0</v>
      </c>
      <c r="I259" s="96">
        <v>0</v>
      </c>
      <c r="J259" s="58"/>
      <c r="K259" s="58" t="s">
        <v>13</v>
      </c>
      <c r="L259" s="58" t="s">
        <v>304</v>
      </c>
      <c r="M259" s="231"/>
    </row>
    <row r="260" spans="1:13" ht="97.8" x14ac:dyDescent="0.25">
      <c r="A260" s="35" t="s">
        <v>559</v>
      </c>
      <c r="B260" s="70">
        <v>3.242</v>
      </c>
      <c r="C260" s="58" t="s">
        <v>840</v>
      </c>
      <c r="D260" s="58" t="s">
        <v>61</v>
      </c>
      <c r="E260" s="58"/>
      <c r="F260" s="134">
        <v>25000</v>
      </c>
      <c r="G260" s="96">
        <v>0</v>
      </c>
      <c r="H260" s="96">
        <v>0</v>
      </c>
      <c r="I260" s="96">
        <v>0</v>
      </c>
      <c r="J260" s="58"/>
      <c r="K260" s="58" t="s">
        <v>13</v>
      </c>
      <c r="L260" s="58" t="s">
        <v>304</v>
      </c>
      <c r="M260" s="231" t="s">
        <v>678</v>
      </c>
    </row>
    <row r="261" spans="1:13" ht="82.5" customHeight="1" x14ac:dyDescent="0.25">
      <c r="A261" s="35" t="s">
        <v>559</v>
      </c>
      <c r="B261" s="70">
        <v>3.2429999999999999</v>
      </c>
      <c r="C261" s="58" t="s">
        <v>761</v>
      </c>
      <c r="D261" s="58" t="s">
        <v>61</v>
      </c>
      <c r="E261" s="58"/>
      <c r="F261" s="134">
        <v>17000</v>
      </c>
      <c r="G261" s="96">
        <v>0</v>
      </c>
      <c r="H261" s="96">
        <v>0</v>
      </c>
      <c r="I261" s="96">
        <v>0</v>
      </c>
      <c r="J261" s="58"/>
      <c r="K261" s="58" t="s">
        <v>13</v>
      </c>
      <c r="L261" s="58" t="s">
        <v>304</v>
      </c>
      <c r="M261" s="231" t="s">
        <v>678</v>
      </c>
    </row>
    <row r="262" spans="1:13" ht="72.75" customHeight="1" x14ac:dyDescent="0.25">
      <c r="A262" s="35" t="s">
        <v>559</v>
      </c>
      <c r="B262" s="70">
        <v>3.2440000000000002</v>
      </c>
      <c r="C262" s="58" t="s">
        <v>379</v>
      </c>
      <c r="D262" s="58" t="s">
        <v>61</v>
      </c>
      <c r="E262" s="58"/>
      <c r="F262" s="134">
        <v>35000</v>
      </c>
      <c r="G262" s="96">
        <v>0</v>
      </c>
      <c r="H262" s="96">
        <v>0</v>
      </c>
      <c r="I262" s="96">
        <v>0</v>
      </c>
      <c r="J262" s="58"/>
      <c r="K262" s="58" t="s">
        <v>13</v>
      </c>
      <c r="L262" s="58" t="s">
        <v>304</v>
      </c>
      <c r="M262" s="58"/>
    </row>
    <row r="263" spans="1:13" ht="48" customHeight="1" x14ac:dyDescent="0.25">
      <c r="A263" s="47" t="s">
        <v>560</v>
      </c>
      <c r="B263" s="70">
        <v>3.2450000000000001</v>
      </c>
      <c r="C263" s="58" t="s">
        <v>380</v>
      </c>
      <c r="D263" s="58" t="s">
        <v>705</v>
      </c>
      <c r="E263" s="58"/>
      <c r="F263" s="134">
        <v>30000</v>
      </c>
      <c r="G263" s="96">
        <v>0</v>
      </c>
      <c r="H263" s="96">
        <v>0</v>
      </c>
      <c r="I263" s="96">
        <v>0</v>
      </c>
      <c r="J263" s="58"/>
      <c r="K263" s="58" t="s">
        <v>13</v>
      </c>
      <c r="L263" s="58" t="s">
        <v>304</v>
      </c>
      <c r="M263" s="58"/>
    </row>
    <row r="264" spans="1:13" ht="74.25" customHeight="1" x14ac:dyDescent="0.25">
      <c r="A264" s="47" t="s">
        <v>560</v>
      </c>
      <c r="B264" s="70">
        <v>3.246</v>
      </c>
      <c r="C264" s="58" t="s">
        <v>839</v>
      </c>
      <c r="D264" s="58" t="s">
        <v>706</v>
      </c>
      <c r="E264" s="58"/>
      <c r="F264" s="134">
        <v>25000</v>
      </c>
      <c r="G264" s="96">
        <v>0</v>
      </c>
      <c r="H264" s="96">
        <v>0</v>
      </c>
      <c r="I264" s="96">
        <v>0</v>
      </c>
      <c r="J264" s="58"/>
      <c r="K264" s="58" t="s">
        <v>13</v>
      </c>
      <c r="L264" s="58" t="s">
        <v>304</v>
      </c>
      <c r="M264" s="58"/>
    </row>
    <row r="265" spans="1:13" ht="61.5" customHeight="1" x14ac:dyDescent="0.25">
      <c r="A265" s="47" t="s">
        <v>560</v>
      </c>
      <c r="B265" s="70">
        <v>3.2469999999999999</v>
      </c>
      <c r="C265" s="58" t="s">
        <v>381</v>
      </c>
      <c r="D265" s="58" t="s">
        <v>128</v>
      </c>
      <c r="E265" s="58"/>
      <c r="F265" s="134">
        <v>10000</v>
      </c>
      <c r="G265" s="96">
        <v>0</v>
      </c>
      <c r="H265" s="96">
        <v>0</v>
      </c>
      <c r="I265" s="96">
        <v>0</v>
      </c>
      <c r="J265" s="58"/>
      <c r="K265" s="58" t="s">
        <v>13</v>
      </c>
      <c r="L265" s="58" t="s">
        <v>304</v>
      </c>
      <c r="M265" s="58"/>
    </row>
    <row r="266" spans="1:13" ht="79.2" x14ac:dyDescent="0.25">
      <c r="A266" s="47" t="s">
        <v>560</v>
      </c>
      <c r="B266" s="70">
        <v>3.2480000000000002</v>
      </c>
      <c r="C266" s="58" t="s">
        <v>687</v>
      </c>
      <c r="D266" s="58" t="s">
        <v>662</v>
      </c>
      <c r="E266" s="58"/>
      <c r="F266" s="134">
        <v>5500</v>
      </c>
      <c r="G266" s="96">
        <v>5500</v>
      </c>
      <c r="H266" s="96">
        <v>0</v>
      </c>
      <c r="I266" s="96">
        <v>0</v>
      </c>
      <c r="J266" s="58"/>
      <c r="K266" s="58" t="s">
        <v>16</v>
      </c>
      <c r="L266" s="58" t="s">
        <v>304</v>
      </c>
      <c r="M266" s="58"/>
    </row>
    <row r="267" spans="1:13" ht="61.5" customHeight="1" x14ac:dyDescent="0.25">
      <c r="A267" s="47" t="s">
        <v>560</v>
      </c>
      <c r="B267" s="70">
        <v>3.2490000000000001</v>
      </c>
      <c r="C267" s="58" t="s">
        <v>382</v>
      </c>
      <c r="D267" s="58" t="s">
        <v>128</v>
      </c>
      <c r="E267" s="58"/>
      <c r="F267" s="134">
        <v>10000</v>
      </c>
      <c r="G267" s="96">
        <v>0</v>
      </c>
      <c r="H267" s="96">
        <v>0</v>
      </c>
      <c r="I267" s="96">
        <v>0</v>
      </c>
      <c r="J267" s="58"/>
      <c r="K267" s="58" t="s">
        <v>13</v>
      </c>
      <c r="L267" s="58" t="s">
        <v>304</v>
      </c>
      <c r="M267" s="58"/>
    </row>
    <row r="268" spans="1:13" ht="59.25" customHeight="1" x14ac:dyDescent="0.25">
      <c r="A268" s="46" t="s">
        <v>561</v>
      </c>
      <c r="B268" s="70">
        <v>3.25</v>
      </c>
      <c r="C268" s="58" t="s">
        <v>762</v>
      </c>
      <c r="D268" s="58" t="s">
        <v>240</v>
      </c>
      <c r="E268" s="58"/>
      <c r="F268" s="134">
        <v>8000</v>
      </c>
      <c r="G268" s="96">
        <v>0</v>
      </c>
      <c r="H268" s="96">
        <v>0</v>
      </c>
      <c r="I268" s="96">
        <v>0</v>
      </c>
      <c r="J268" s="58"/>
      <c r="K268" s="58" t="s">
        <v>13</v>
      </c>
      <c r="L268" s="58" t="s">
        <v>304</v>
      </c>
      <c r="M268" s="58"/>
    </row>
    <row r="269" spans="1:13" ht="74.25" customHeight="1" x14ac:dyDescent="0.25">
      <c r="A269" s="35" t="s">
        <v>559</v>
      </c>
      <c r="B269" s="70">
        <v>3.2509999999999999</v>
      </c>
      <c r="C269" s="58" t="s">
        <v>944</v>
      </c>
      <c r="D269" s="58" t="s">
        <v>61</v>
      </c>
      <c r="E269" s="58"/>
      <c r="F269" s="134">
        <v>8000</v>
      </c>
      <c r="G269" s="96">
        <v>0</v>
      </c>
      <c r="H269" s="96">
        <v>0</v>
      </c>
      <c r="I269" s="96">
        <v>0</v>
      </c>
      <c r="J269" s="58"/>
      <c r="K269" s="58" t="s">
        <v>13</v>
      </c>
      <c r="L269" s="58" t="s">
        <v>304</v>
      </c>
      <c r="M269" s="58"/>
    </row>
    <row r="270" spans="1:13" ht="60.75" customHeight="1" x14ac:dyDescent="0.25">
      <c r="A270" s="35" t="s">
        <v>559</v>
      </c>
      <c r="B270" s="70">
        <v>3.2519999999999998</v>
      </c>
      <c r="C270" s="58" t="s">
        <v>628</v>
      </c>
      <c r="D270" s="58" t="s">
        <v>707</v>
      </c>
      <c r="E270" s="58"/>
      <c r="F270" s="134">
        <v>12000</v>
      </c>
      <c r="G270" s="96">
        <v>0</v>
      </c>
      <c r="H270" s="96">
        <v>0</v>
      </c>
      <c r="I270" s="96">
        <v>0</v>
      </c>
      <c r="J270" s="58"/>
      <c r="K270" s="58" t="s">
        <v>13</v>
      </c>
      <c r="L270" s="58" t="s">
        <v>304</v>
      </c>
      <c r="M270" s="58"/>
    </row>
    <row r="271" spans="1:13" ht="26.25" customHeight="1" x14ac:dyDescent="0.25">
      <c r="A271" s="289" t="s">
        <v>321</v>
      </c>
      <c r="B271" s="290"/>
      <c r="C271" s="290"/>
      <c r="D271" s="290"/>
      <c r="E271" s="290"/>
      <c r="F271" s="290"/>
      <c r="G271" s="290"/>
      <c r="H271" s="290"/>
      <c r="I271" s="290"/>
      <c r="J271" s="290"/>
      <c r="K271" s="290"/>
      <c r="L271" s="290"/>
      <c r="M271" s="291"/>
    </row>
    <row r="272" spans="1:13" ht="72" customHeight="1" x14ac:dyDescent="0.25">
      <c r="A272" s="189" t="s">
        <v>559</v>
      </c>
      <c r="B272" s="145">
        <v>3.2530000000000001</v>
      </c>
      <c r="C272" s="76" t="s">
        <v>40</v>
      </c>
      <c r="D272" s="76" t="s">
        <v>35</v>
      </c>
      <c r="E272" s="76"/>
      <c r="F272" s="142">
        <v>28457</v>
      </c>
      <c r="G272" s="102">
        <v>28457</v>
      </c>
      <c r="H272" s="102">
        <v>0</v>
      </c>
      <c r="I272" s="102">
        <v>0</v>
      </c>
      <c r="J272" s="76" t="s">
        <v>41</v>
      </c>
      <c r="K272" s="76" t="s">
        <v>13</v>
      </c>
      <c r="L272" s="76" t="s">
        <v>304</v>
      </c>
      <c r="M272" s="190"/>
    </row>
    <row r="273" spans="1:13" ht="72" customHeight="1" x14ac:dyDescent="0.25">
      <c r="A273" s="189" t="s">
        <v>559</v>
      </c>
      <c r="B273" s="145">
        <v>3.254</v>
      </c>
      <c r="C273" s="76" t="s">
        <v>878</v>
      </c>
      <c r="D273" s="76" t="s">
        <v>35</v>
      </c>
      <c r="E273" s="76"/>
      <c r="F273" s="142">
        <v>1830</v>
      </c>
      <c r="G273" s="102"/>
      <c r="H273" s="102"/>
      <c r="I273" s="102"/>
      <c r="J273" s="76"/>
      <c r="K273" s="76" t="s">
        <v>13</v>
      </c>
      <c r="L273" s="76" t="s">
        <v>303</v>
      </c>
      <c r="M273" s="190"/>
    </row>
    <row r="274" spans="1:13" ht="60" customHeight="1" x14ac:dyDescent="0.25">
      <c r="A274" s="46" t="s">
        <v>561</v>
      </c>
      <c r="B274" s="145">
        <v>3.2549999999999999</v>
      </c>
      <c r="C274" s="58" t="s">
        <v>873</v>
      </c>
      <c r="D274" s="62" t="s">
        <v>573</v>
      </c>
      <c r="E274" s="69"/>
      <c r="F274" s="69">
        <v>140000</v>
      </c>
      <c r="G274" s="69"/>
      <c r="H274" s="69"/>
      <c r="I274" s="69"/>
      <c r="J274" s="69"/>
      <c r="K274" s="69"/>
      <c r="L274" s="69"/>
      <c r="M274" s="69"/>
    </row>
    <row r="275" spans="1:13" ht="70.5" customHeight="1" x14ac:dyDescent="0.25">
      <c r="A275" s="47" t="s">
        <v>560</v>
      </c>
      <c r="B275" s="145">
        <v>3.2559999999999998</v>
      </c>
      <c r="C275" s="58" t="s">
        <v>688</v>
      </c>
      <c r="D275" s="58" t="s">
        <v>128</v>
      </c>
      <c r="E275" s="58"/>
      <c r="F275" s="134">
        <v>21343</v>
      </c>
      <c r="G275" s="96">
        <v>5549</v>
      </c>
      <c r="H275" s="96">
        <v>15794</v>
      </c>
      <c r="I275" s="96">
        <v>0</v>
      </c>
      <c r="J275" s="58" t="s">
        <v>689</v>
      </c>
      <c r="K275" s="58" t="s">
        <v>13</v>
      </c>
      <c r="L275" s="58" t="s">
        <v>303</v>
      </c>
      <c r="M275" s="58" t="s">
        <v>147</v>
      </c>
    </row>
    <row r="276" spans="1:13" ht="68.25" customHeight="1" x14ac:dyDescent="0.25">
      <c r="A276" s="47" t="s">
        <v>560</v>
      </c>
      <c r="B276" s="145">
        <v>3.2570000000000001</v>
      </c>
      <c r="C276" s="58" t="s">
        <v>256</v>
      </c>
      <c r="D276" s="58" t="s">
        <v>708</v>
      </c>
      <c r="E276" s="58"/>
      <c r="F276" s="134">
        <v>711436</v>
      </c>
      <c r="G276" s="96">
        <f>F276</f>
        <v>711436</v>
      </c>
      <c r="H276" s="96">
        <v>0</v>
      </c>
      <c r="I276" s="96"/>
      <c r="J276" s="58" t="s">
        <v>161</v>
      </c>
      <c r="K276" s="58" t="s">
        <v>57</v>
      </c>
      <c r="L276" s="58" t="s">
        <v>13</v>
      </c>
      <c r="M276" s="231" t="s">
        <v>678</v>
      </c>
    </row>
    <row r="277" spans="1:13" ht="55.5" customHeight="1" x14ac:dyDescent="0.25">
      <c r="A277" s="47" t="s">
        <v>560</v>
      </c>
      <c r="B277" s="145">
        <v>3.258</v>
      </c>
      <c r="C277" s="58" t="s">
        <v>308</v>
      </c>
      <c r="D277" s="58" t="s">
        <v>129</v>
      </c>
      <c r="E277" s="58"/>
      <c r="F277" s="134">
        <v>113830</v>
      </c>
      <c r="G277" s="96">
        <v>17074</v>
      </c>
      <c r="H277" s="96">
        <v>96755</v>
      </c>
      <c r="I277" s="96">
        <v>0</v>
      </c>
      <c r="J277" s="58" t="s">
        <v>130</v>
      </c>
      <c r="K277" s="58" t="s">
        <v>303</v>
      </c>
      <c r="L277" s="58" t="s">
        <v>305</v>
      </c>
      <c r="M277" s="231" t="s">
        <v>678</v>
      </c>
    </row>
    <row r="278" spans="1:13" ht="72" customHeight="1" x14ac:dyDescent="0.25">
      <c r="A278" s="47" t="s">
        <v>560</v>
      </c>
      <c r="B278" s="145">
        <v>3.2589999999999999</v>
      </c>
      <c r="C278" s="58" t="s">
        <v>131</v>
      </c>
      <c r="D278" s="58" t="s">
        <v>132</v>
      </c>
      <c r="E278" s="58"/>
      <c r="F278" s="134">
        <v>42686</v>
      </c>
      <c r="G278" s="96">
        <v>6403</v>
      </c>
      <c r="H278" s="96">
        <v>36283</v>
      </c>
      <c r="I278" s="96">
        <v>0</v>
      </c>
      <c r="J278" s="58" t="s">
        <v>31</v>
      </c>
      <c r="K278" s="58" t="s">
        <v>303</v>
      </c>
      <c r="L278" s="58" t="s">
        <v>305</v>
      </c>
      <c r="M278" s="231" t="s">
        <v>678</v>
      </c>
    </row>
    <row r="279" spans="1:13" ht="70.5" customHeight="1" x14ac:dyDescent="0.25">
      <c r="A279" s="47" t="s">
        <v>560</v>
      </c>
      <c r="B279" s="145">
        <v>3.26</v>
      </c>
      <c r="C279" s="58" t="s">
        <v>307</v>
      </c>
      <c r="D279" s="58" t="s">
        <v>129</v>
      </c>
      <c r="E279" s="58"/>
      <c r="F279" s="134">
        <v>123240</v>
      </c>
      <c r="G279" s="96">
        <v>123240</v>
      </c>
      <c r="H279" s="96">
        <v>0</v>
      </c>
      <c r="I279" s="96">
        <v>0</v>
      </c>
      <c r="J279" s="58" t="s">
        <v>245</v>
      </c>
      <c r="K279" s="58" t="s">
        <v>303</v>
      </c>
      <c r="L279" s="58" t="s">
        <v>305</v>
      </c>
      <c r="M279" s="231" t="s">
        <v>678</v>
      </c>
    </row>
    <row r="280" spans="1:13" ht="66.75" customHeight="1" x14ac:dyDescent="0.25">
      <c r="A280" s="46" t="s">
        <v>561</v>
      </c>
      <c r="B280" s="145">
        <v>3.2610000000000001</v>
      </c>
      <c r="C280" s="58" t="s">
        <v>395</v>
      </c>
      <c r="D280" s="62" t="s">
        <v>582</v>
      </c>
      <c r="E280" s="76"/>
      <c r="F280" s="142">
        <v>15000</v>
      </c>
      <c r="G280" s="102">
        <v>15000</v>
      </c>
      <c r="H280" s="96">
        <v>0</v>
      </c>
      <c r="I280" s="96">
        <v>0</v>
      </c>
      <c r="J280" s="76"/>
      <c r="K280" s="58" t="s">
        <v>16</v>
      </c>
      <c r="L280" s="58" t="s">
        <v>304</v>
      </c>
      <c r="M280" s="69"/>
    </row>
    <row r="281" spans="1:13" ht="82.5" customHeight="1" x14ac:dyDescent="0.25">
      <c r="A281" s="47" t="s">
        <v>560</v>
      </c>
      <c r="B281" s="145">
        <v>3.262</v>
      </c>
      <c r="C281" s="58" t="s">
        <v>876</v>
      </c>
      <c r="D281" s="62" t="s">
        <v>939</v>
      </c>
      <c r="E281" s="76"/>
      <c r="F281" s="142">
        <v>2700</v>
      </c>
      <c r="G281" s="102"/>
      <c r="H281" s="96"/>
      <c r="I281" s="96"/>
      <c r="J281" s="76" t="s">
        <v>877</v>
      </c>
      <c r="K281" s="58" t="s">
        <v>13</v>
      </c>
      <c r="L281" s="58" t="s">
        <v>303</v>
      </c>
      <c r="M281" s="69"/>
    </row>
    <row r="282" spans="1:13" ht="72.75" customHeight="1" x14ac:dyDescent="0.25">
      <c r="A282" s="47" t="s">
        <v>560</v>
      </c>
      <c r="B282" s="145">
        <v>3.2629999999999999</v>
      </c>
      <c r="C282" s="76" t="s">
        <v>396</v>
      </c>
      <c r="D282" s="76" t="s">
        <v>730</v>
      </c>
      <c r="E282" s="76"/>
      <c r="F282" s="142">
        <v>10000000</v>
      </c>
      <c r="G282" s="96">
        <f>F282</f>
        <v>10000000</v>
      </c>
      <c r="H282" s="96">
        <v>0</v>
      </c>
      <c r="I282" s="96">
        <v>0</v>
      </c>
      <c r="J282" s="76"/>
      <c r="K282" s="58" t="s">
        <v>16</v>
      </c>
      <c r="L282" s="58" t="s">
        <v>304</v>
      </c>
      <c r="M282" s="231" t="s">
        <v>678</v>
      </c>
    </row>
    <row r="283" spans="1:13" ht="72.75" customHeight="1" x14ac:dyDescent="0.25">
      <c r="A283" s="46" t="s">
        <v>561</v>
      </c>
      <c r="B283" s="145">
        <v>3.2639999999999998</v>
      </c>
      <c r="C283" s="76" t="s">
        <v>874</v>
      </c>
      <c r="D283" s="76" t="s">
        <v>952</v>
      </c>
      <c r="E283" s="76"/>
      <c r="F283" s="142">
        <v>4700</v>
      </c>
      <c r="G283" s="96"/>
      <c r="H283" s="96"/>
      <c r="I283" s="96"/>
      <c r="J283" s="76"/>
      <c r="K283" s="58" t="s">
        <v>13</v>
      </c>
      <c r="L283" s="58" t="s">
        <v>303</v>
      </c>
      <c r="M283" s="231"/>
    </row>
    <row r="284" spans="1:13" ht="70.5" customHeight="1" x14ac:dyDescent="0.25">
      <c r="A284" s="46" t="s">
        <v>561</v>
      </c>
      <c r="B284" s="145">
        <v>3.2650000000000001</v>
      </c>
      <c r="C284" s="76" t="s">
        <v>397</v>
      </c>
      <c r="D284" s="62" t="s">
        <v>582</v>
      </c>
      <c r="E284" s="76"/>
      <c r="F284" s="142">
        <v>150000</v>
      </c>
      <c r="G284" s="96">
        <f>F284</f>
        <v>150000</v>
      </c>
      <c r="H284" s="96">
        <v>0</v>
      </c>
      <c r="I284" s="96">
        <v>0</v>
      </c>
      <c r="J284" s="76"/>
      <c r="K284" s="58" t="s">
        <v>16</v>
      </c>
      <c r="L284" s="58" t="s">
        <v>304</v>
      </c>
      <c r="M284" s="231" t="s">
        <v>678</v>
      </c>
    </row>
    <row r="285" spans="1:13" ht="74.25" customHeight="1" x14ac:dyDescent="0.25">
      <c r="A285" s="46" t="s">
        <v>561</v>
      </c>
      <c r="B285" s="145">
        <v>3.266</v>
      </c>
      <c r="C285" s="76" t="s">
        <v>398</v>
      </c>
      <c r="D285" s="58" t="s">
        <v>177</v>
      </c>
      <c r="E285" s="76"/>
      <c r="F285" s="142">
        <v>25000</v>
      </c>
      <c r="G285" s="96">
        <f>F285</f>
        <v>25000</v>
      </c>
      <c r="H285" s="96">
        <v>0</v>
      </c>
      <c r="I285" s="96">
        <v>0</v>
      </c>
      <c r="J285" s="76"/>
      <c r="K285" s="58" t="s">
        <v>16</v>
      </c>
      <c r="L285" s="58" t="s">
        <v>304</v>
      </c>
      <c r="M285" s="58" t="s">
        <v>678</v>
      </c>
    </row>
    <row r="286" spans="1:13" ht="79.5" customHeight="1" x14ac:dyDescent="0.25">
      <c r="A286" s="35" t="s">
        <v>559</v>
      </c>
      <c r="B286" s="145">
        <v>3.2669999999999999</v>
      </c>
      <c r="C286" s="76" t="s">
        <v>875</v>
      </c>
      <c r="D286" s="76" t="s">
        <v>965</v>
      </c>
      <c r="E286" s="76"/>
      <c r="F286" s="142">
        <v>4050</v>
      </c>
      <c r="G286" s="96">
        <v>4050</v>
      </c>
      <c r="H286" s="96"/>
      <c r="I286" s="96"/>
      <c r="J286" s="76"/>
      <c r="K286" s="58" t="s">
        <v>16</v>
      </c>
      <c r="L286" s="58" t="s">
        <v>303</v>
      </c>
      <c r="M286" s="58"/>
    </row>
    <row r="287" spans="1:13" ht="75" customHeight="1" x14ac:dyDescent="0.25">
      <c r="A287" s="35" t="s">
        <v>559</v>
      </c>
      <c r="B287" s="145">
        <v>3.2679999999999998</v>
      </c>
      <c r="C287" s="76" t="s">
        <v>399</v>
      </c>
      <c r="D287" s="76" t="s">
        <v>579</v>
      </c>
      <c r="E287" s="76"/>
      <c r="F287" s="142">
        <v>25000</v>
      </c>
      <c r="G287" s="96">
        <f>F287</f>
        <v>25000</v>
      </c>
      <c r="H287" s="96">
        <v>0</v>
      </c>
      <c r="I287" s="96">
        <v>0</v>
      </c>
      <c r="J287" s="76"/>
      <c r="K287" s="58" t="s">
        <v>16</v>
      </c>
      <c r="L287" s="58" t="s">
        <v>304</v>
      </c>
      <c r="M287" s="69"/>
    </row>
    <row r="288" spans="1:13" ht="76.5" customHeight="1" x14ac:dyDescent="0.25">
      <c r="A288" s="46" t="s">
        <v>561</v>
      </c>
      <c r="B288" s="145">
        <v>3.2690000000000001</v>
      </c>
      <c r="C288" s="58" t="s">
        <v>646</v>
      </c>
      <c r="D288" s="58" t="s">
        <v>573</v>
      </c>
      <c r="E288" s="58"/>
      <c r="F288" s="134">
        <v>140000</v>
      </c>
      <c r="G288" s="96">
        <v>14000</v>
      </c>
      <c r="H288" s="96">
        <v>126000</v>
      </c>
      <c r="I288" s="96">
        <v>0</v>
      </c>
      <c r="J288" s="58" t="s">
        <v>258</v>
      </c>
      <c r="K288" s="58" t="s">
        <v>13</v>
      </c>
      <c r="L288" s="58" t="s">
        <v>303</v>
      </c>
      <c r="M288" s="231" t="s">
        <v>678</v>
      </c>
    </row>
    <row r="289" spans="1:14" ht="99" customHeight="1" x14ac:dyDescent="0.25">
      <c r="A289" s="35" t="s">
        <v>559</v>
      </c>
      <c r="B289" s="145">
        <v>3.27</v>
      </c>
      <c r="C289" s="71" t="s">
        <v>37</v>
      </c>
      <c r="D289" s="71" t="s">
        <v>260</v>
      </c>
      <c r="E289" s="71"/>
      <c r="F289" s="139">
        <v>142287</v>
      </c>
      <c r="G289" s="100">
        <v>21343</v>
      </c>
      <c r="H289" s="100">
        <v>120944</v>
      </c>
      <c r="I289" s="100">
        <v>0</v>
      </c>
      <c r="J289" s="71" t="s">
        <v>199</v>
      </c>
      <c r="K289" s="71" t="s">
        <v>303</v>
      </c>
      <c r="L289" s="71" t="s">
        <v>305</v>
      </c>
      <c r="M289" s="231" t="s">
        <v>678</v>
      </c>
    </row>
    <row r="290" spans="1:14" ht="21.75" customHeight="1" x14ac:dyDescent="0.25">
      <c r="A290" s="289" t="s">
        <v>322</v>
      </c>
      <c r="B290" s="290"/>
      <c r="C290" s="290"/>
      <c r="D290" s="290"/>
      <c r="E290" s="290"/>
      <c r="F290" s="290"/>
      <c r="G290" s="290"/>
      <c r="H290" s="290"/>
      <c r="I290" s="290"/>
      <c r="J290" s="290"/>
      <c r="K290" s="290"/>
      <c r="L290" s="290"/>
      <c r="M290" s="291"/>
    </row>
    <row r="291" spans="1:14" ht="77.25" customHeight="1" x14ac:dyDescent="0.25">
      <c r="A291" s="46" t="s">
        <v>561</v>
      </c>
      <c r="B291" s="70">
        <v>3.27</v>
      </c>
      <c r="C291" s="58" t="s">
        <v>619</v>
      </c>
      <c r="D291" s="58" t="s">
        <v>88</v>
      </c>
      <c r="E291" s="58"/>
      <c r="F291" s="134">
        <v>14229</v>
      </c>
      <c r="G291" s="96">
        <v>14229</v>
      </c>
      <c r="H291" s="96">
        <v>0</v>
      </c>
      <c r="I291" s="96">
        <v>0</v>
      </c>
      <c r="J291" s="58" t="s">
        <v>121</v>
      </c>
      <c r="K291" s="57" t="s">
        <v>13</v>
      </c>
      <c r="L291" s="57" t="s">
        <v>304</v>
      </c>
      <c r="M291" s="58"/>
    </row>
    <row r="292" spans="1:14" ht="96.75" customHeight="1" x14ac:dyDescent="0.25">
      <c r="A292" s="35" t="s">
        <v>559</v>
      </c>
      <c r="B292" s="70">
        <v>3.2709999999999999</v>
      </c>
      <c r="C292" s="57" t="s">
        <v>806</v>
      </c>
      <c r="D292" s="57" t="s">
        <v>62</v>
      </c>
      <c r="E292" s="57"/>
      <c r="F292" s="185">
        <v>9469</v>
      </c>
      <c r="G292" s="196">
        <v>9469</v>
      </c>
      <c r="H292" s="196"/>
      <c r="I292" s="196"/>
      <c r="J292" s="57" t="s">
        <v>805</v>
      </c>
      <c r="K292" s="57" t="s">
        <v>13</v>
      </c>
      <c r="L292" s="57" t="s">
        <v>303</v>
      </c>
      <c r="M292" s="183"/>
      <c r="N292" s="184"/>
    </row>
    <row r="293" spans="1:14" ht="67.5" customHeight="1" x14ac:dyDescent="0.25">
      <c r="A293" s="46" t="s">
        <v>561</v>
      </c>
      <c r="B293" s="70">
        <v>3.2719999999999998</v>
      </c>
      <c r="C293" s="58" t="s">
        <v>647</v>
      </c>
      <c r="D293" s="58" t="s">
        <v>573</v>
      </c>
      <c r="E293" s="58"/>
      <c r="F293" s="134">
        <v>114000</v>
      </c>
      <c r="G293" s="96">
        <v>11400</v>
      </c>
      <c r="H293" s="96">
        <v>102600</v>
      </c>
      <c r="I293" s="96">
        <v>0</v>
      </c>
      <c r="J293" s="58"/>
      <c r="K293" s="57" t="s">
        <v>13</v>
      </c>
      <c r="L293" s="57" t="s">
        <v>303</v>
      </c>
      <c r="M293" s="58" t="s">
        <v>678</v>
      </c>
    </row>
    <row r="294" spans="1:14" ht="79.2" x14ac:dyDescent="0.25">
      <c r="A294" s="46" t="s">
        <v>561</v>
      </c>
      <c r="B294" s="70">
        <v>3.2730000000000001</v>
      </c>
      <c r="C294" s="62" t="s">
        <v>763</v>
      </c>
      <c r="D294" s="62" t="s">
        <v>274</v>
      </c>
      <c r="E294" s="62" t="s">
        <v>232</v>
      </c>
      <c r="F294" s="136">
        <v>113830</v>
      </c>
      <c r="G294" s="97">
        <v>34149</v>
      </c>
      <c r="H294" s="97">
        <v>79681</v>
      </c>
      <c r="I294" s="97">
        <v>0</v>
      </c>
      <c r="J294" s="62" t="s">
        <v>233</v>
      </c>
      <c r="K294" s="57" t="s">
        <v>13</v>
      </c>
      <c r="L294" s="57" t="s">
        <v>303</v>
      </c>
      <c r="M294" s="58" t="s">
        <v>678</v>
      </c>
    </row>
    <row r="295" spans="1:14" ht="67.5" customHeight="1" x14ac:dyDescent="0.25">
      <c r="A295" s="46" t="s">
        <v>561</v>
      </c>
      <c r="B295" s="70">
        <v>3.274</v>
      </c>
      <c r="C295" s="58" t="s">
        <v>648</v>
      </c>
      <c r="D295" s="58" t="s">
        <v>573</v>
      </c>
      <c r="E295" s="58"/>
      <c r="F295" s="134">
        <v>150000</v>
      </c>
      <c r="G295" s="96">
        <v>0</v>
      </c>
      <c r="H295" s="96">
        <v>0</v>
      </c>
      <c r="I295" s="96">
        <v>0</v>
      </c>
      <c r="J295" s="58"/>
      <c r="K295" s="57" t="s">
        <v>13</v>
      </c>
      <c r="L295" s="57" t="s">
        <v>303</v>
      </c>
      <c r="M295" s="58" t="s">
        <v>678</v>
      </c>
    </row>
    <row r="296" spans="1:14" ht="66.75" customHeight="1" x14ac:dyDescent="0.25">
      <c r="A296" s="35" t="s">
        <v>559</v>
      </c>
      <c r="B296" s="70">
        <v>3.2749999999999999</v>
      </c>
      <c r="C296" s="58" t="s">
        <v>946</v>
      </c>
      <c r="D296" s="57" t="s">
        <v>35</v>
      </c>
      <c r="E296" s="57"/>
      <c r="F296" s="185">
        <v>5025</v>
      </c>
      <c r="G296" s="196">
        <v>5025</v>
      </c>
      <c r="H296" s="96"/>
      <c r="I296" s="96"/>
      <c r="J296" s="58"/>
      <c r="K296" s="58" t="s">
        <v>16</v>
      </c>
      <c r="L296" s="58" t="s">
        <v>304</v>
      </c>
      <c r="M296" s="58"/>
      <c r="N296" s="184"/>
    </row>
    <row r="297" spans="1:14" ht="92.25" customHeight="1" x14ac:dyDescent="0.25">
      <c r="A297" s="35" t="s">
        <v>559</v>
      </c>
      <c r="B297" s="70">
        <v>3.2759999999999998</v>
      </c>
      <c r="C297" s="58" t="s">
        <v>389</v>
      </c>
      <c r="D297" s="58" t="s">
        <v>35</v>
      </c>
      <c r="E297" s="58"/>
      <c r="F297" s="185">
        <v>200000</v>
      </c>
      <c r="G297" s="96"/>
      <c r="H297" s="96"/>
      <c r="I297" s="96"/>
      <c r="J297" s="58" t="s">
        <v>804</v>
      </c>
      <c r="K297" s="58" t="s">
        <v>16</v>
      </c>
      <c r="L297" s="58" t="s">
        <v>304</v>
      </c>
      <c r="M297" s="58" t="s">
        <v>678</v>
      </c>
      <c r="N297" s="184"/>
    </row>
    <row r="298" spans="1:14" ht="104.25" customHeight="1" x14ac:dyDescent="0.25">
      <c r="A298" s="35" t="s">
        <v>559</v>
      </c>
      <c r="B298" s="70">
        <v>3.2770000000000001</v>
      </c>
      <c r="C298" s="58" t="s">
        <v>389</v>
      </c>
      <c r="D298" s="58" t="s">
        <v>35</v>
      </c>
      <c r="E298" s="58"/>
      <c r="F298" s="185">
        <v>200000</v>
      </c>
      <c r="G298" s="96"/>
      <c r="H298" s="96"/>
      <c r="I298" s="96"/>
      <c r="J298" s="58" t="s">
        <v>803</v>
      </c>
      <c r="K298" s="58" t="s">
        <v>16</v>
      </c>
      <c r="L298" s="58" t="s">
        <v>304</v>
      </c>
      <c r="M298" s="58" t="s">
        <v>678</v>
      </c>
      <c r="N298" s="184"/>
    </row>
    <row r="299" spans="1:14" ht="104.25" customHeight="1" x14ac:dyDescent="0.25">
      <c r="A299" s="47" t="s">
        <v>560</v>
      </c>
      <c r="B299" s="70">
        <v>3.278</v>
      </c>
      <c r="C299" s="58" t="s">
        <v>938</v>
      </c>
      <c r="D299" s="58" t="s">
        <v>132</v>
      </c>
      <c r="E299" s="58"/>
      <c r="F299" s="185">
        <v>10000</v>
      </c>
      <c r="G299" s="96">
        <v>10000</v>
      </c>
      <c r="H299" s="96"/>
      <c r="I299" s="96"/>
      <c r="J299" s="58"/>
      <c r="K299" s="58"/>
      <c r="L299" s="58"/>
      <c r="M299" s="58"/>
      <c r="N299" s="184"/>
    </row>
    <row r="300" spans="1:14" ht="60.75" customHeight="1" x14ac:dyDescent="0.25">
      <c r="A300" s="47" t="s">
        <v>560</v>
      </c>
      <c r="B300" s="70">
        <v>3.2789999999999999</v>
      </c>
      <c r="C300" s="58" t="s">
        <v>801</v>
      </c>
      <c r="D300" s="58" t="s">
        <v>35</v>
      </c>
      <c r="E300" s="58"/>
      <c r="F300" s="185">
        <v>16450</v>
      </c>
      <c r="G300" s="96">
        <v>0</v>
      </c>
      <c r="H300" s="96">
        <v>0</v>
      </c>
      <c r="I300" s="96">
        <v>0</v>
      </c>
      <c r="J300" s="58" t="s">
        <v>802</v>
      </c>
      <c r="K300" s="58" t="s">
        <v>16</v>
      </c>
      <c r="L300" s="58" t="s">
        <v>304</v>
      </c>
      <c r="M300" s="58" t="s">
        <v>300</v>
      </c>
    </row>
    <row r="301" spans="1:14" ht="71.25" customHeight="1" x14ac:dyDescent="0.25">
      <c r="A301" s="47" t="s">
        <v>560</v>
      </c>
      <c r="B301" s="70">
        <v>3.28</v>
      </c>
      <c r="C301" s="58" t="s">
        <v>807</v>
      </c>
      <c r="D301" s="58" t="s">
        <v>35</v>
      </c>
      <c r="E301" s="58"/>
      <c r="F301" s="185">
        <v>7025</v>
      </c>
      <c r="G301" s="96">
        <v>7025</v>
      </c>
      <c r="H301" s="96">
        <v>0</v>
      </c>
      <c r="I301" s="96">
        <v>0</v>
      </c>
      <c r="J301" s="58" t="s">
        <v>808</v>
      </c>
      <c r="K301" s="58" t="s">
        <v>16</v>
      </c>
      <c r="L301" s="58" t="s">
        <v>304</v>
      </c>
      <c r="M301" s="58" t="s">
        <v>300</v>
      </c>
      <c r="N301" s="184"/>
    </row>
    <row r="302" spans="1:14" ht="60.75" customHeight="1" x14ac:dyDescent="0.25">
      <c r="A302" s="47" t="s">
        <v>560</v>
      </c>
      <c r="B302" s="70">
        <v>3.2810000000000001</v>
      </c>
      <c r="C302" s="58" t="s">
        <v>390</v>
      </c>
      <c r="D302" s="58" t="s">
        <v>668</v>
      </c>
      <c r="E302" s="58"/>
      <c r="F302" s="134">
        <v>25000</v>
      </c>
      <c r="G302" s="96">
        <v>0</v>
      </c>
      <c r="H302" s="96">
        <v>0</v>
      </c>
      <c r="I302" s="96">
        <v>0</v>
      </c>
      <c r="J302" s="58"/>
      <c r="K302" s="58" t="s">
        <v>16</v>
      </c>
      <c r="L302" s="58" t="s">
        <v>304</v>
      </c>
      <c r="M302" s="58"/>
    </row>
    <row r="303" spans="1:14" ht="64.5" customHeight="1" x14ac:dyDescent="0.25">
      <c r="A303" s="47" t="s">
        <v>560</v>
      </c>
      <c r="B303" s="70">
        <v>3.282</v>
      </c>
      <c r="C303" s="58" t="s">
        <v>391</v>
      </c>
      <c r="D303" s="58" t="s">
        <v>280</v>
      </c>
      <c r="E303" s="58"/>
      <c r="F303" s="134">
        <v>45000</v>
      </c>
      <c r="G303" s="96">
        <v>0</v>
      </c>
      <c r="H303" s="96">
        <v>0</v>
      </c>
      <c r="I303" s="96">
        <v>0</v>
      </c>
      <c r="J303" s="58"/>
      <c r="K303" s="58" t="s">
        <v>16</v>
      </c>
      <c r="L303" s="58" t="s">
        <v>304</v>
      </c>
      <c r="M303" s="58"/>
    </row>
    <row r="304" spans="1:14" ht="67.5" customHeight="1" x14ac:dyDescent="0.25">
      <c r="A304" s="35" t="s">
        <v>559</v>
      </c>
      <c r="B304" s="70">
        <v>3.2829999999999999</v>
      </c>
      <c r="C304" s="58" t="s">
        <v>392</v>
      </c>
      <c r="D304" s="58" t="s">
        <v>279</v>
      </c>
      <c r="E304" s="58"/>
      <c r="F304" s="134">
        <v>8000</v>
      </c>
      <c r="G304" s="96">
        <v>0</v>
      </c>
      <c r="H304" s="96">
        <v>0</v>
      </c>
      <c r="I304" s="96">
        <v>0</v>
      </c>
      <c r="J304" s="58"/>
      <c r="K304" s="58" t="s">
        <v>16</v>
      </c>
      <c r="L304" s="58" t="s">
        <v>13</v>
      </c>
      <c r="M304" s="58"/>
      <c r="N304" s="184"/>
    </row>
    <row r="305" spans="1:16" ht="100.5" customHeight="1" x14ac:dyDescent="0.25">
      <c r="A305" s="47" t="s">
        <v>560</v>
      </c>
      <c r="B305" s="70">
        <v>3.2839999999999998</v>
      </c>
      <c r="C305" s="58" t="s">
        <v>800</v>
      </c>
      <c r="D305" s="76" t="s">
        <v>35</v>
      </c>
      <c r="E305" s="58"/>
      <c r="F305" s="134">
        <v>30000</v>
      </c>
      <c r="G305" s="96">
        <v>0</v>
      </c>
      <c r="H305" s="96">
        <v>0</v>
      </c>
      <c r="I305" s="96">
        <v>0</v>
      </c>
      <c r="J305" s="58"/>
      <c r="K305" s="58" t="s">
        <v>16</v>
      </c>
      <c r="L305" s="58" t="s">
        <v>13</v>
      </c>
      <c r="M305" s="58" t="s">
        <v>947</v>
      </c>
      <c r="N305" s="184"/>
    </row>
    <row r="306" spans="1:16" ht="68.25" customHeight="1" x14ac:dyDescent="0.25">
      <c r="A306" s="47" t="s">
        <v>560</v>
      </c>
      <c r="B306" s="70">
        <v>3.2850000000000001</v>
      </c>
      <c r="C306" s="58" t="s">
        <v>799</v>
      </c>
      <c r="D306" s="58" t="s">
        <v>128</v>
      </c>
      <c r="E306" s="58"/>
      <c r="F306" s="134">
        <v>150000</v>
      </c>
      <c r="G306" s="96">
        <v>0</v>
      </c>
      <c r="H306" s="96">
        <v>0</v>
      </c>
      <c r="I306" s="96">
        <v>0</v>
      </c>
      <c r="J306" s="58"/>
      <c r="K306" s="58" t="s">
        <v>16</v>
      </c>
      <c r="L306" s="58" t="s">
        <v>304</v>
      </c>
      <c r="M306" s="58" t="s">
        <v>947</v>
      </c>
    </row>
    <row r="307" spans="1:16" ht="57.75" customHeight="1" x14ac:dyDescent="0.25">
      <c r="A307" s="46" t="s">
        <v>561</v>
      </c>
      <c r="B307" s="70">
        <v>3.286</v>
      </c>
      <c r="C307" s="58" t="s">
        <v>621</v>
      </c>
      <c r="D307" s="58" t="s">
        <v>177</v>
      </c>
      <c r="E307" s="58"/>
      <c r="F307" s="134">
        <v>187500</v>
      </c>
      <c r="G307" s="96">
        <v>0</v>
      </c>
      <c r="H307" s="96">
        <v>0</v>
      </c>
      <c r="I307" s="96">
        <v>0</v>
      </c>
      <c r="J307" s="58"/>
      <c r="K307" s="58" t="s">
        <v>16</v>
      </c>
      <c r="L307" s="58" t="s">
        <v>304</v>
      </c>
      <c r="M307" s="58"/>
    </row>
    <row r="308" spans="1:16" ht="98.25" customHeight="1" x14ac:dyDescent="0.25">
      <c r="A308" s="46" t="s">
        <v>561</v>
      </c>
      <c r="B308" s="70">
        <v>3.2869999999999999</v>
      </c>
      <c r="C308" s="58" t="s">
        <v>622</v>
      </c>
      <c r="D308" s="76" t="s">
        <v>570</v>
      </c>
      <c r="E308" s="58"/>
      <c r="F308" s="134">
        <v>30000</v>
      </c>
      <c r="G308" s="96">
        <v>0</v>
      </c>
      <c r="H308" s="96">
        <v>0</v>
      </c>
      <c r="I308" s="96">
        <v>0</v>
      </c>
      <c r="J308" s="58"/>
      <c r="K308" s="58" t="s">
        <v>16</v>
      </c>
      <c r="L308" s="58" t="s">
        <v>304</v>
      </c>
      <c r="M308" s="58"/>
    </row>
    <row r="309" spans="1:16" ht="95.25" customHeight="1" x14ac:dyDescent="0.25">
      <c r="A309" s="46" t="s">
        <v>561</v>
      </c>
      <c r="B309" s="70">
        <v>3.2879999999999998</v>
      </c>
      <c r="C309" s="63" t="s">
        <v>764</v>
      </c>
      <c r="D309" s="76" t="s">
        <v>570</v>
      </c>
      <c r="E309" s="58"/>
      <c r="F309" s="134">
        <v>8000</v>
      </c>
      <c r="G309" s="96">
        <v>0</v>
      </c>
      <c r="H309" s="96">
        <v>0</v>
      </c>
      <c r="I309" s="96">
        <v>0</v>
      </c>
      <c r="J309" s="58"/>
      <c r="K309" s="58" t="s">
        <v>16</v>
      </c>
      <c r="L309" s="58" t="s">
        <v>304</v>
      </c>
      <c r="M309" s="58"/>
    </row>
    <row r="310" spans="1:16" ht="59.25" customHeight="1" x14ac:dyDescent="0.25">
      <c r="A310" s="46" t="s">
        <v>561</v>
      </c>
      <c r="B310" s="70">
        <v>3.2890000000000001</v>
      </c>
      <c r="C310" s="58" t="s">
        <v>765</v>
      </c>
      <c r="D310" s="58" t="s">
        <v>110</v>
      </c>
      <c r="E310" s="58"/>
      <c r="F310" s="134">
        <v>10000</v>
      </c>
      <c r="G310" s="96">
        <v>0</v>
      </c>
      <c r="H310" s="96">
        <v>0</v>
      </c>
      <c r="I310" s="96">
        <v>0</v>
      </c>
      <c r="J310" s="58"/>
      <c r="K310" s="58" t="s">
        <v>16</v>
      </c>
      <c r="L310" s="58" t="s">
        <v>304</v>
      </c>
      <c r="M310" s="58"/>
    </row>
    <row r="311" spans="1:16" ht="70.5" customHeight="1" x14ac:dyDescent="0.25">
      <c r="A311" s="46" t="s">
        <v>561</v>
      </c>
      <c r="B311" s="70">
        <v>3.29</v>
      </c>
      <c r="C311" s="58" t="s">
        <v>393</v>
      </c>
      <c r="D311" s="58" t="s">
        <v>110</v>
      </c>
      <c r="E311" s="58"/>
      <c r="F311" s="134">
        <v>20000</v>
      </c>
      <c r="G311" s="96">
        <v>0</v>
      </c>
      <c r="H311" s="96">
        <v>0</v>
      </c>
      <c r="I311" s="96">
        <v>0</v>
      </c>
      <c r="J311" s="58"/>
      <c r="K311" s="58" t="s">
        <v>16</v>
      </c>
      <c r="L311" s="58" t="s">
        <v>304</v>
      </c>
      <c r="M311" s="58"/>
    </row>
    <row r="312" spans="1:16" ht="69.75" customHeight="1" x14ac:dyDescent="0.25">
      <c r="A312" s="46" t="s">
        <v>561</v>
      </c>
      <c r="B312" s="70">
        <v>3.2909999999999999</v>
      </c>
      <c r="C312" s="58" t="s">
        <v>766</v>
      </c>
      <c r="D312" s="58" t="s">
        <v>110</v>
      </c>
      <c r="E312" s="58"/>
      <c r="F312" s="134">
        <v>10000</v>
      </c>
      <c r="G312" s="96">
        <v>0</v>
      </c>
      <c r="H312" s="96">
        <v>0</v>
      </c>
      <c r="I312" s="96">
        <v>0</v>
      </c>
      <c r="J312" s="58"/>
      <c r="K312" s="58" t="s">
        <v>16</v>
      </c>
      <c r="L312" s="58" t="s">
        <v>304</v>
      </c>
      <c r="M312" s="58"/>
      <c r="N312" s="184"/>
      <c r="O312" s="184"/>
    </row>
    <row r="313" spans="1:16" ht="70.5" customHeight="1" x14ac:dyDescent="0.25">
      <c r="A313" s="46" t="s">
        <v>561</v>
      </c>
      <c r="B313" s="70">
        <v>3.2919999999999998</v>
      </c>
      <c r="C313" s="58" t="s">
        <v>394</v>
      </c>
      <c r="D313" s="58" t="s">
        <v>767</v>
      </c>
      <c r="E313" s="58"/>
      <c r="F313" s="134">
        <v>120000</v>
      </c>
      <c r="G313" s="96">
        <v>0</v>
      </c>
      <c r="H313" s="96">
        <v>0</v>
      </c>
      <c r="I313" s="96">
        <v>0</v>
      </c>
      <c r="J313" s="58"/>
      <c r="K313" s="58" t="s">
        <v>16</v>
      </c>
      <c r="L313" s="58" t="s">
        <v>304</v>
      </c>
      <c r="M313" s="58" t="s">
        <v>678</v>
      </c>
    </row>
    <row r="314" spans="1:16" ht="66.75" customHeight="1" x14ac:dyDescent="0.25">
      <c r="A314" s="46" t="s">
        <v>561</v>
      </c>
      <c r="B314" s="70">
        <v>3.2930000000000001</v>
      </c>
      <c r="C314" s="123" t="s">
        <v>798</v>
      </c>
      <c r="D314" s="58" t="s">
        <v>768</v>
      </c>
      <c r="E314" s="58"/>
      <c r="F314" s="134">
        <v>60000</v>
      </c>
      <c r="G314" s="96">
        <v>0</v>
      </c>
      <c r="H314" s="96">
        <v>0</v>
      </c>
      <c r="I314" s="96">
        <v>0</v>
      </c>
      <c r="J314" s="58"/>
      <c r="K314" s="58" t="s">
        <v>16</v>
      </c>
      <c r="L314" s="57" t="s">
        <v>303</v>
      </c>
      <c r="M314" s="58" t="s">
        <v>678</v>
      </c>
      <c r="N314" s="184"/>
      <c r="O314" s="184"/>
      <c r="P314" s="184"/>
    </row>
    <row r="315" spans="1:16" ht="63" customHeight="1" x14ac:dyDescent="0.25">
      <c r="A315" s="46" t="s">
        <v>561</v>
      </c>
      <c r="B315" s="70">
        <v>3.294</v>
      </c>
      <c r="C315" s="58" t="s">
        <v>623</v>
      </c>
      <c r="D315" s="58" t="s">
        <v>618</v>
      </c>
      <c r="E315" s="58"/>
      <c r="F315" s="134">
        <v>400000</v>
      </c>
      <c r="G315" s="96">
        <v>0</v>
      </c>
      <c r="H315" s="96">
        <v>0</v>
      </c>
      <c r="I315" s="96">
        <v>0</v>
      </c>
      <c r="J315" s="58"/>
      <c r="K315" s="58" t="s">
        <v>16</v>
      </c>
      <c r="L315" s="58" t="s">
        <v>304</v>
      </c>
      <c r="M315" s="58"/>
    </row>
    <row r="316" spans="1:16" ht="64.5" customHeight="1" x14ac:dyDescent="0.25">
      <c r="A316" s="46" t="s">
        <v>561</v>
      </c>
      <c r="B316" s="70">
        <v>3.2949999999999999</v>
      </c>
      <c r="C316" s="67" t="s">
        <v>624</v>
      </c>
      <c r="D316" s="62" t="s">
        <v>177</v>
      </c>
      <c r="E316" s="62"/>
      <c r="F316" s="136">
        <v>50000</v>
      </c>
      <c r="G316" s="97">
        <v>0</v>
      </c>
      <c r="H316" s="97">
        <v>0</v>
      </c>
      <c r="I316" s="97">
        <v>0</v>
      </c>
      <c r="J316" s="62"/>
      <c r="K316" s="58" t="s">
        <v>16</v>
      </c>
      <c r="L316" s="58" t="s">
        <v>304</v>
      </c>
      <c r="M316" s="58" t="s">
        <v>678</v>
      </c>
    </row>
    <row r="317" spans="1:16" ht="64.5" customHeight="1" x14ac:dyDescent="0.25">
      <c r="A317" s="35" t="s">
        <v>559</v>
      </c>
      <c r="B317" s="70">
        <v>3.2959999999999998</v>
      </c>
      <c r="C317" s="67" t="s">
        <v>809</v>
      </c>
      <c r="D317" s="74" t="s">
        <v>953</v>
      </c>
      <c r="E317" s="62"/>
      <c r="F317" s="136">
        <v>10000</v>
      </c>
      <c r="G317" s="97"/>
      <c r="H317" s="97"/>
      <c r="I317" s="97"/>
      <c r="J317" s="62"/>
      <c r="K317" s="58" t="s">
        <v>303</v>
      </c>
      <c r="L317" s="58">
        <v>2019</v>
      </c>
      <c r="M317" s="58"/>
    </row>
    <row r="318" spans="1:16" ht="64.5" customHeight="1" x14ac:dyDescent="0.25">
      <c r="A318" s="47" t="s">
        <v>560</v>
      </c>
      <c r="B318" s="70">
        <v>3.2970000000000002</v>
      </c>
      <c r="C318" s="67" t="s">
        <v>810</v>
      </c>
      <c r="D318" s="58" t="s">
        <v>280</v>
      </c>
      <c r="E318" s="62"/>
      <c r="F318" s="136">
        <v>5000</v>
      </c>
      <c r="G318" s="97"/>
      <c r="H318" s="97"/>
      <c r="I318" s="97"/>
      <c r="J318" s="62"/>
      <c r="K318" s="58" t="s">
        <v>303</v>
      </c>
      <c r="L318" s="58" t="s">
        <v>304</v>
      </c>
      <c r="M318" s="58"/>
    </row>
    <row r="319" spans="1:16" ht="75.75" customHeight="1" x14ac:dyDescent="0.25">
      <c r="A319" s="47" t="s">
        <v>560</v>
      </c>
      <c r="B319" s="70">
        <v>3.298</v>
      </c>
      <c r="C319" s="67" t="s">
        <v>966</v>
      </c>
      <c r="D319" s="58" t="s">
        <v>280</v>
      </c>
      <c r="E319" s="62"/>
      <c r="F319" s="136">
        <v>10000</v>
      </c>
      <c r="G319" s="97"/>
      <c r="H319" s="97"/>
      <c r="I319" s="97"/>
      <c r="J319" s="62"/>
      <c r="K319" s="58" t="s">
        <v>303</v>
      </c>
      <c r="L319" s="58" t="s">
        <v>304</v>
      </c>
      <c r="M319" s="58"/>
    </row>
    <row r="320" spans="1:16" ht="79.5" customHeight="1" x14ac:dyDescent="0.25">
      <c r="A320" s="46" t="s">
        <v>561</v>
      </c>
      <c r="B320" s="70">
        <v>3.2989999999999999</v>
      </c>
      <c r="C320" s="67" t="s">
        <v>811</v>
      </c>
      <c r="D320" s="76" t="s">
        <v>768</v>
      </c>
      <c r="E320" s="62"/>
      <c r="F320" s="136">
        <v>10000</v>
      </c>
      <c r="G320" s="97"/>
      <c r="H320" s="97"/>
      <c r="I320" s="97"/>
      <c r="J320" s="62"/>
      <c r="K320" s="58" t="s">
        <v>303</v>
      </c>
      <c r="L320" s="58" t="s">
        <v>304</v>
      </c>
      <c r="M320" s="58"/>
    </row>
    <row r="321" spans="1:13" ht="68.25" customHeight="1" x14ac:dyDescent="0.25">
      <c r="A321" s="46" t="s">
        <v>561</v>
      </c>
      <c r="B321" s="70">
        <v>3.3</v>
      </c>
      <c r="C321" s="67" t="s">
        <v>769</v>
      </c>
      <c r="D321" s="76" t="s">
        <v>768</v>
      </c>
      <c r="E321" s="62"/>
      <c r="F321" s="136">
        <v>40000</v>
      </c>
      <c r="G321" s="97">
        <v>0</v>
      </c>
      <c r="H321" s="97">
        <v>0</v>
      </c>
      <c r="I321" s="97">
        <v>0</v>
      </c>
      <c r="J321" s="62"/>
      <c r="K321" s="58" t="s">
        <v>16</v>
      </c>
      <c r="L321" s="58" t="s">
        <v>304</v>
      </c>
      <c r="M321" s="231" t="s">
        <v>678</v>
      </c>
    </row>
    <row r="322" spans="1:13" ht="23.25" customHeight="1" x14ac:dyDescent="0.25">
      <c r="A322" s="307" t="s">
        <v>323</v>
      </c>
      <c r="B322" s="308"/>
      <c r="C322" s="308"/>
      <c r="D322" s="308"/>
      <c r="E322" s="308"/>
      <c r="F322" s="308"/>
      <c r="G322" s="308"/>
      <c r="H322" s="308"/>
      <c r="I322" s="308"/>
      <c r="J322" s="308"/>
      <c r="K322" s="308"/>
      <c r="L322" s="308"/>
      <c r="M322" s="309"/>
    </row>
    <row r="323" spans="1:13" ht="100.5" customHeight="1" x14ac:dyDescent="0.25">
      <c r="A323" s="35" t="s">
        <v>559</v>
      </c>
      <c r="B323" s="70">
        <v>3.3010000000000002</v>
      </c>
      <c r="C323" s="58" t="s">
        <v>14</v>
      </c>
      <c r="D323" s="58" t="s">
        <v>262</v>
      </c>
      <c r="E323" s="58"/>
      <c r="F323" s="134">
        <v>99601</v>
      </c>
      <c r="G323" s="96">
        <v>14940</v>
      </c>
      <c r="H323" s="96">
        <v>84661</v>
      </c>
      <c r="I323" s="96">
        <v>0</v>
      </c>
      <c r="J323" s="58" t="s">
        <v>15</v>
      </c>
      <c r="K323" s="58" t="s">
        <v>13</v>
      </c>
      <c r="L323" s="58" t="s">
        <v>303</v>
      </c>
      <c r="M323" s="231" t="s">
        <v>678</v>
      </c>
    </row>
    <row r="324" spans="1:13" ht="80.25" customHeight="1" x14ac:dyDescent="0.25">
      <c r="A324" s="35" t="s">
        <v>559</v>
      </c>
      <c r="B324" s="70">
        <v>3.302</v>
      </c>
      <c r="C324" s="58" t="s">
        <v>860</v>
      </c>
      <c r="D324" s="58" t="s">
        <v>262</v>
      </c>
      <c r="E324" s="58"/>
      <c r="F324" s="134">
        <v>2000</v>
      </c>
      <c r="G324" s="96"/>
      <c r="H324" s="96"/>
      <c r="I324" s="96"/>
      <c r="J324" s="58"/>
      <c r="K324" s="58" t="s">
        <v>13</v>
      </c>
      <c r="L324" s="58" t="s">
        <v>303</v>
      </c>
      <c r="M324" s="58"/>
    </row>
    <row r="325" spans="1:13" ht="63.75" customHeight="1" x14ac:dyDescent="0.25">
      <c r="A325" s="35" t="s">
        <v>559</v>
      </c>
      <c r="B325" s="70">
        <v>3.3029999999999999</v>
      </c>
      <c r="C325" s="58" t="s">
        <v>861</v>
      </c>
      <c r="D325" s="58" t="s">
        <v>262</v>
      </c>
      <c r="E325" s="58"/>
      <c r="F325" s="134">
        <v>1000</v>
      </c>
      <c r="G325" s="96"/>
      <c r="H325" s="96"/>
      <c r="I325" s="96"/>
      <c r="J325" s="58"/>
      <c r="K325" s="58" t="s">
        <v>13</v>
      </c>
      <c r="L325" s="58" t="s">
        <v>303</v>
      </c>
      <c r="M325" s="58"/>
    </row>
    <row r="326" spans="1:13" ht="86.25" customHeight="1" x14ac:dyDescent="0.25">
      <c r="A326" s="35" t="s">
        <v>559</v>
      </c>
      <c r="B326" s="70">
        <v>3.3039999999999998</v>
      </c>
      <c r="C326" s="58" t="s">
        <v>862</v>
      </c>
      <c r="D326" s="58" t="s">
        <v>262</v>
      </c>
      <c r="E326" s="58"/>
      <c r="F326" s="134">
        <v>15415</v>
      </c>
      <c r="G326" s="96"/>
      <c r="H326" s="96"/>
      <c r="I326" s="96"/>
      <c r="J326" s="58"/>
      <c r="K326" s="58" t="s">
        <v>13</v>
      </c>
      <c r="L326" s="58" t="s">
        <v>303</v>
      </c>
      <c r="M326" s="58"/>
    </row>
    <row r="327" spans="1:13" ht="64.5" customHeight="1" x14ac:dyDescent="0.25">
      <c r="A327" s="35" t="s">
        <v>559</v>
      </c>
      <c r="B327" s="70">
        <v>3.3050000000000002</v>
      </c>
      <c r="C327" s="58" t="s">
        <v>17</v>
      </c>
      <c r="D327" s="58" t="s">
        <v>261</v>
      </c>
      <c r="E327" s="58"/>
      <c r="F327" s="134">
        <v>28457</v>
      </c>
      <c r="G327" s="96">
        <v>28457</v>
      </c>
      <c r="H327" s="96">
        <v>0</v>
      </c>
      <c r="I327" s="96">
        <v>0</v>
      </c>
      <c r="J327" s="58" t="s">
        <v>15</v>
      </c>
      <c r="K327" s="58" t="s">
        <v>303</v>
      </c>
      <c r="L327" s="58" t="s">
        <v>305</v>
      </c>
      <c r="M327" s="58"/>
    </row>
    <row r="328" spans="1:13" ht="115.5" customHeight="1" x14ac:dyDescent="0.25">
      <c r="A328" s="35" t="s">
        <v>559</v>
      </c>
      <c r="B328" s="70">
        <v>3.306</v>
      </c>
      <c r="C328" s="67" t="s">
        <v>24</v>
      </c>
      <c r="D328" s="62" t="s">
        <v>25</v>
      </c>
      <c r="E328" s="62"/>
      <c r="F328" s="136">
        <v>5051</v>
      </c>
      <c r="G328" s="97">
        <v>0</v>
      </c>
      <c r="H328" s="97">
        <v>5051</v>
      </c>
      <c r="I328" s="97">
        <v>0</v>
      </c>
      <c r="J328" s="62" t="s">
        <v>26</v>
      </c>
      <c r="K328" s="62" t="s">
        <v>13</v>
      </c>
      <c r="L328" s="62" t="s">
        <v>303</v>
      </c>
      <c r="M328" s="58"/>
    </row>
    <row r="329" spans="1:13" ht="71.25" customHeight="1" x14ac:dyDescent="0.25">
      <c r="A329" s="35" t="s">
        <v>559</v>
      </c>
      <c r="B329" s="70">
        <v>3.3069999999999999</v>
      </c>
      <c r="C329" s="58" t="s">
        <v>34</v>
      </c>
      <c r="D329" s="58" t="s">
        <v>29</v>
      </c>
      <c r="E329" s="58"/>
      <c r="F329" s="134">
        <v>35572</v>
      </c>
      <c r="G329" s="96">
        <v>5336</v>
      </c>
      <c r="H329" s="96">
        <v>30236</v>
      </c>
      <c r="I329" s="96">
        <v>0</v>
      </c>
      <c r="J329" s="58" t="s">
        <v>209</v>
      </c>
      <c r="K329" s="58" t="s">
        <v>13</v>
      </c>
      <c r="L329" s="58" t="s">
        <v>303</v>
      </c>
      <c r="M329" s="58"/>
    </row>
    <row r="330" spans="1:13" ht="70.5" customHeight="1" x14ac:dyDescent="0.25">
      <c r="A330" s="47" t="s">
        <v>560</v>
      </c>
      <c r="B330" s="70">
        <v>3.3079999999999998</v>
      </c>
      <c r="C330" s="58" t="s">
        <v>155</v>
      </c>
      <c r="D330" s="58" t="s">
        <v>280</v>
      </c>
      <c r="E330" s="58"/>
      <c r="F330" s="134">
        <v>142287</v>
      </c>
      <c r="G330" s="96">
        <v>45532</v>
      </c>
      <c r="H330" s="96">
        <v>96755</v>
      </c>
      <c r="I330" s="96">
        <v>0</v>
      </c>
      <c r="J330" s="58" t="s">
        <v>156</v>
      </c>
      <c r="K330" s="58" t="s">
        <v>13</v>
      </c>
      <c r="L330" s="58" t="s">
        <v>303</v>
      </c>
      <c r="M330" s="231" t="s">
        <v>678</v>
      </c>
    </row>
    <row r="331" spans="1:13" ht="40.799999999999997" x14ac:dyDescent="0.25">
      <c r="A331" s="47" t="s">
        <v>560</v>
      </c>
      <c r="B331" s="70">
        <v>3.3090000000000002</v>
      </c>
      <c r="C331" s="58" t="s">
        <v>249</v>
      </c>
      <c r="D331" s="58" t="s">
        <v>137</v>
      </c>
      <c r="E331" s="58"/>
      <c r="F331" s="134">
        <v>213431</v>
      </c>
      <c r="G331" s="96">
        <v>213431</v>
      </c>
      <c r="H331" s="96">
        <v>0</v>
      </c>
      <c r="I331" s="96">
        <v>0</v>
      </c>
      <c r="J331" s="58" t="s">
        <v>250</v>
      </c>
      <c r="K331" s="58" t="s">
        <v>13</v>
      </c>
      <c r="L331" s="58" t="s">
        <v>303</v>
      </c>
      <c r="M331" s="231" t="s">
        <v>678</v>
      </c>
    </row>
    <row r="332" spans="1:13" ht="55.5" customHeight="1" x14ac:dyDescent="0.25">
      <c r="A332" s="35" t="s">
        <v>559</v>
      </c>
      <c r="B332" s="70">
        <v>3.31</v>
      </c>
      <c r="C332" s="62" t="s">
        <v>855</v>
      </c>
      <c r="D332" s="62" t="s">
        <v>10</v>
      </c>
      <c r="E332" s="69"/>
      <c r="F332" s="69">
        <v>3000</v>
      </c>
      <c r="G332" s="69"/>
      <c r="H332" s="69"/>
      <c r="I332" s="69"/>
      <c r="J332" s="69"/>
      <c r="K332" s="69" t="s">
        <v>13</v>
      </c>
      <c r="L332" s="69" t="s">
        <v>13</v>
      </c>
      <c r="M332" s="233"/>
    </row>
    <row r="333" spans="1:13" ht="59.25" customHeight="1" x14ac:dyDescent="0.25">
      <c r="A333" s="46" t="s">
        <v>561</v>
      </c>
      <c r="B333" s="70">
        <v>3.3109999999999999</v>
      </c>
      <c r="C333" s="62" t="s">
        <v>346</v>
      </c>
      <c r="D333" s="58" t="s">
        <v>108</v>
      </c>
      <c r="E333" s="69"/>
      <c r="F333" s="136">
        <v>10000</v>
      </c>
      <c r="G333" s="97">
        <v>10000</v>
      </c>
      <c r="H333" s="97">
        <v>0</v>
      </c>
      <c r="I333" s="97">
        <v>0</v>
      </c>
      <c r="J333" s="69"/>
      <c r="K333" s="69" t="s">
        <v>16</v>
      </c>
      <c r="L333" s="69" t="s">
        <v>304</v>
      </c>
      <c r="M333" s="231" t="s">
        <v>678</v>
      </c>
    </row>
    <row r="334" spans="1:13" ht="65.25" customHeight="1" x14ac:dyDescent="0.25">
      <c r="A334" s="46" t="s">
        <v>561</v>
      </c>
      <c r="B334" s="70">
        <v>3.3119999999999998</v>
      </c>
      <c r="C334" s="62" t="s">
        <v>347</v>
      </c>
      <c r="D334" s="58" t="s">
        <v>108</v>
      </c>
      <c r="E334" s="69"/>
      <c r="F334" s="136">
        <v>12000</v>
      </c>
      <c r="G334" s="97">
        <v>12000</v>
      </c>
      <c r="H334" s="97">
        <v>0</v>
      </c>
      <c r="I334" s="97">
        <v>0</v>
      </c>
      <c r="J334" s="69"/>
      <c r="K334" s="69" t="s">
        <v>16</v>
      </c>
      <c r="L334" s="69">
        <v>2020</v>
      </c>
      <c r="M334" s="231"/>
    </row>
    <row r="335" spans="1:13" ht="119.25" customHeight="1" x14ac:dyDescent="0.25">
      <c r="A335" s="47" t="s">
        <v>560</v>
      </c>
      <c r="B335" s="70">
        <v>3.3130000000000002</v>
      </c>
      <c r="C335" s="62" t="s">
        <v>776</v>
      </c>
      <c r="D335" s="58" t="s">
        <v>128</v>
      </c>
      <c r="E335" s="69"/>
      <c r="F335" s="136">
        <v>15000</v>
      </c>
      <c r="G335" s="97">
        <v>15000</v>
      </c>
      <c r="H335" s="97">
        <v>0</v>
      </c>
      <c r="I335" s="97">
        <v>0</v>
      </c>
      <c r="J335" s="62" t="s">
        <v>777</v>
      </c>
      <c r="K335" s="69" t="s">
        <v>16</v>
      </c>
      <c r="L335" s="69">
        <v>2020</v>
      </c>
      <c r="M335" s="69"/>
    </row>
    <row r="336" spans="1:13" ht="87.75" customHeight="1" x14ac:dyDescent="0.25">
      <c r="A336" s="46" t="s">
        <v>561</v>
      </c>
      <c r="B336" s="70">
        <v>3.3140000000000001</v>
      </c>
      <c r="C336" s="62" t="s">
        <v>348</v>
      </c>
      <c r="D336" s="58" t="s">
        <v>128</v>
      </c>
      <c r="E336" s="69"/>
      <c r="F336" s="136">
        <v>15000</v>
      </c>
      <c r="G336" s="97">
        <v>15000</v>
      </c>
      <c r="H336" s="97">
        <v>0</v>
      </c>
      <c r="I336" s="97">
        <v>0</v>
      </c>
      <c r="J336" s="69"/>
      <c r="K336" s="69" t="s">
        <v>13</v>
      </c>
      <c r="L336" s="69">
        <v>2020</v>
      </c>
      <c r="M336" s="58" t="s">
        <v>678</v>
      </c>
    </row>
    <row r="337" spans="1:13" ht="47.25" customHeight="1" x14ac:dyDescent="0.25">
      <c r="A337" s="47" t="s">
        <v>560</v>
      </c>
      <c r="B337" s="70">
        <v>3.3149999999999999</v>
      </c>
      <c r="C337" s="62" t="s">
        <v>669</v>
      </c>
      <c r="D337" s="58" t="s">
        <v>662</v>
      </c>
      <c r="E337" s="69"/>
      <c r="F337" s="136">
        <v>40000</v>
      </c>
      <c r="G337" s="97">
        <v>0</v>
      </c>
      <c r="H337" s="97">
        <v>0</v>
      </c>
      <c r="I337" s="97">
        <v>0</v>
      </c>
      <c r="J337" s="69"/>
      <c r="K337" s="69" t="s">
        <v>13</v>
      </c>
      <c r="L337" s="69" t="s">
        <v>304</v>
      </c>
      <c r="M337" s="69"/>
    </row>
    <row r="338" spans="1:13" ht="57.75" customHeight="1" x14ac:dyDescent="0.25">
      <c r="A338" s="47" t="s">
        <v>560</v>
      </c>
      <c r="B338" s="70">
        <v>3.3159999999999998</v>
      </c>
      <c r="C338" s="62" t="s">
        <v>857</v>
      </c>
      <c r="D338" s="58" t="s">
        <v>961</v>
      </c>
      <c r="E338" s="69"/>
      <c r="F338" s="136">
        <v>3000</v>
      </c>
      <c r="G338" s="97"/>
      <c r="H338" s="97"/>
      <c r="I338" s="97"/>
      <c r="J338" s="69"/>
      <c r="K338" s="69" t="s">
        <v>13</v>
      </c>
      <c r="L338" s="69" t="s">
        <v>303</v>
      </c>
      <c r="M338" s="69"/>
    </row>
    <row r="339" spans="1:13" ht="57.75" customHeight="1" x14ac:dyDescent="0.25">
      <c r="A339" s="47" t="s">
        <v>560</v>
      </c>
      <c r="B339" s="70">
        <v>3.3170000000000002</v>
      </c>
      <c r="C339" s="62" t="s">
        <v>856</v>
      </c>
      <c r="D339" s="58" t="s">
        <v>961</v>
      </c>
      <c r="E339" s="69"/>
      <c r="F339" s="136">
        <v>8500</v>
      </c>
      <c r="G339" s="97"/>
      <c r="H339" s="97"/>
      <c r="I339" s="97"/>
      <c r="J339" s="69"/>
      <c r="K339" s="69" t="s">
        <v>13</v>
      </c>
      <c r="L339" s="69" t="s">
        <v>303</v>
      </c>
      <c r="M339" s="69"/>
    </row>
    <row r="340" spans="1:13" ht="57.75" customHeight="1" x14ac:dyDescent="0.25">
      <c r="A340" s="47" t="s">
        <v>560</v>
      </c>
      <c r="B340" s="70">
        <v>3.3180000000000001</v>
      </c>
      <c r="C340" s="62" t="s">
        <v>859</v>
      </c>
      <c r="D340" s="58" t="s">
        <v>961</v>
      </c>
      <c r="E340" s="69"/>
      <c r="F340" s="136">
        <v>2450</v>
      </c>
      <c r="G340" s="97"/>
      <c r="H340" s="97"/>
      <c r="I340" s="97"/>
      <c r="J340" s="69"/>
      <c r="K340" s="69" t="s">
        <v>13</v>
      </c>
      <c r="L340" s="69" t="s">
        <v>303</v>
      </c>
      <c r="M340" s="69"/>
    </row>
    <row r="341" spans="1:13" ht="52.5" customHeight="1" x14ac:dyDescent="0.25">
      <c r="A341" s="47" t="s">
        <v>560</v>
      </c>
      <c r="B341" s="70">
        <v>3.319</v>
      </c>
      <c r="C341" s="62" t="s">
        <v>858</v>
      </c>
      <c r="D341" s="58" t="s">
        <v>961</v>
      </c>
      <c r="E341" s="69"/>
      <c r="F341" s="136">
        <v>1500</v>
      </c>
      <c r="G341" s="97"/>
      <c r="H341" s="97"/>
      <c r="I341" s="97"/>
      <c r="J341" s="69"/>
      <c r="K341" s="69" t="s">
        <v>13</v>
      </c>
      <c r="L341" s="69" t="s">
        <v>303</v>
      </c>
      <c r="M341" s="69"/>
    </row>
    <row r="342" spans="1:13" ht="64.5" customHeight="1" x14ac:dyDescent="0.25">
      <c r="A342" s="47" t="s">
        <v>560</v>
      </c>
      <c r="B342" s="70">
        <v>3.32</v>
      </c>
      <c r="C342" s="62" t="s">
        <v>349</v>
      </c>
      <c r="D342" s="58" t="s">
        <v>128</v>
      </c>
      <c r="E342" s="69"/>
      <c r="F342" s="136">
        <v>100000</v>
      </c>
      <c r="G342" s="97">
        <v>0</v>
      </c>
      <c r="H342" s="97">
        <v>0</v>
      </c>
      <c r="I342" s="97">
        <v>0</v>
      </c>
      <c r="J342" s="69"/>
      <c r="K342" s="69" t="s">
        <v>13</v>
      </c>
      <c r="L342" s="69" t="s">
        <v>564</v>
      </c>
      <c r="M342" s="231" t="s">
        <v>678</v>
      </c>
    </row>
    <row r="343" spans="1:13" ht="64.5" customHeight="1" x14ac:dyDescent="0.25">
      <c r="A343" s="153"/>
      <c r="B343" s="154"/>
      <c r="C343" s="155" t="s">
        <v>1061</v>
      </c>
      <c r="D343" s="156"/>
      <c r="E343" s="157"/>
      <c r="F343" s="158"/>
      <c r="G343" s="159"/>
      <c r="H343" s="159"/>
      <c r="I343" s="159"/>
      <c r="J343" s="157"/>
      <c r="K343" s="157"/>
      <c r="L343" s="157"/>
      <c r="M343" s="156"/>
    </row>
    <row r="344" spans="1:13" ht="64.5" customHeight="1" x14ac:dyDescent="0.25">
      <c r="A344" s="153"/>
      <c r="B344" s="154"/>
      <c r="C344" s="155"/>
      <c r="D344" s="156"/>
      <c r="E344" s="157"/>
      <c r="F344" s="158"/>
      <c r="G344" s="159"/>
      <c r="H344" s="159"/>
      <c r="I344" s="159"/>
      <c r="J344" s="157"/>
      <c r="K344" s="157"/>
      <c r="L344" s="157"/>
      <c r="M344" s="156"/>
    </row>
    <row r="345" spans="1:13" ht="19.5" customHeight="1" x14ac:dyDescent="0.25">
      <c r="F345" s="111"/>
      <c r="G345" s="111"/>
      <c r="H345" s="111"/>
      <c r="I345" s="111"/>
    </row>
    <row r="346" spans="1:13" x14ac:dyDescent="0.25">
      <c r="F346" s="111"/>
      <c r="G346" s="111"/>
      <c r="H346" s="111"/>
      <c r="I346" s="111"/>
    </row>
    <row r="347" spans="1:13" x14ac:dyDescent="0.25">
      <c r="F347" s="146">
        <f>SUM(F8:F342)</f>
        <v>43729150</v>
      </c>
      <c r="G347" s="146">
        <f>SUM(G8:G342)</f>
        <v>23467746</v>
      </c>
      <c r="H347" s="146">
        <f>SUM(H8:H342)</f>
        <v>15670945</v>
      </c>
      <c r="I347" s="146">
        <f>SUM(I8:I342)</f>
        <v>6750</v>
      </c>
    </row>
    <row r="348" spans="1:13" ht="39.6" x14ac:dyDescent="0.25">
      <c r="B348" s="43"/>
      <c r="C348" s="43"/>
      <c r="D348" s="43"/>
      <c r="E348" s="43"/>
      <c r="F348" s="62" t="s">
        <v>543</v>
      </c>
      <c r="G348" s="62" t="s">
        <v>770</v>
      </c>
      <c r="H348" s="62" t="s">
        <v>75</v>
      </c>
      <c r="I348" s="62" t="s">
        <v>76</v>
      </c>
      <c r="J348" s="43"/>
      <c r="K348" s="43"/>
      <c r="L348" s="43"/>
      <c r="M348" s="43"/>
    </row>
    <row r="349" spans="1:13" x14ac:dyDescent="0.25">
      <c r="B349" s="43"/>
      <c r="C349" s="43"/>
      <c r="D349" s="43"/>
      <c r="E349" s="43"/>
      <c r="F349" s="111"/>
      <c r="G349" s="111"/>
      <c r="H349" s="111"/>
      <c r="I349" s="111"/>
      <c r="J349" s="43"/>
      <c r="K349" s="43"/>
      <c r="L349" s="43"/>
      <c r="M349" s="43"/>
    </row>
    <row r="350" spans="1:13" x14ac:dyDescent="0.25">
      <c r="B350" s="43"/>
      <c r="C350" s="43"/>
      <c r="D350" s="43"/>
      <c r="E350" s="43"/>
      <c r="F350" s="111"/>
      <c r="G350" s="111"/>
      <c r="H350" s="111"/>
      <c r="I350" s="111"/>
      <c r="J350" s="43"/>
      <c r="K350" s="43"/>
      <c r="L350" s="43"/>
      <c r="M350" s="43"/>
    </row>
    <row r="351" spans="1:13" x14ac:dyDescent="0.25">
      <c r="B351" s="43"/>
      <c r="C351" s="43"/>
      <c r="D351" s="43"/>
      <c r="E351" s="43"/>
      <c r="F351" s="111"/>
      <c r="G351" s="111"/>
      <c r="H351" s="111"/>
      <c r="I351" s="111"/>
      <c r="J351" s="43"/>
      <c r="K351" s="43"/>
      <c r="L351" s="43"/>
      <c r="M351" s="43"/>
    </row>
    <row r="352" spans="1:13" ht="49.5" customHeight="1" x14ac:dyDescent="0.25">
      <c r="B352" s="43"/>
      <c r="C352" s="43"/>
      <c r="D352" s="43"/>
      <c r="E352" s="43"/>
      <c r="F352" s="111"/>
      <c r="G352" s="111"/>
      <c r="H352" s="111"/>
      <c r="I352" s="111"/>
      <c r="J352" s="43"/>
      <c r="K352" s="43"/>
      <c r="L352" s="43"/>
      <c r="M352" s="43"/>
    </row>
    <row r="353" spans="2:13" x14ac:dyDescent="0.25">
      <c r="B353" s="43"/>
      <c r="C353" s="43"/>
      <c r="D353" s="43"/>
      <c r="E353" s="43"/>
      <c r="F353" s="111"/>
      <c r="G353" s="111"/>
      <c r="H353" s="111"/>
      <c r="I353" s="111"/>
      <c r="J353" s="43"/>
      <c r="K353" s="43"/>
      <c r="L353" s="43"/>
      <c r="M353" s="43"/>
    </row>
  </sheetData>
  <mergeCells count="28">
    <mergeCell ref="A16:M16"/>
    <mergeCell ref="A39:M39"/>
    <mergeCell ref="A322:M322"/>
    <mergeCell ref="A138:M138"/>
    <mergeCell ref="A175:M175"/>
    <mergeCell ref="A209:M209"/>
    <mergeCell ref="A237:M237"/>
    <mergeCell ref="A250:M250"/>
    <mergeCell ref="A271:M271"/>
    <mergeCell ref="A113:M113"/>
    <mergeCell ref="A121:M121"/>
    <mergeCell ref="A290:M290"/>
    <mergeCell ref="A64:M64"/>
    <mergeCell ref="A88:M88"/>
    <mergeCell ref="A1:M1"/>
    <mergeCell ref="A2:M2"/>
    <mergeCell ref="A3:M3"/>
    <mergeCell ref="A4:A6"/>
    <mergeCell ref="A7:M7"/>
    <mergeCell ref="J4:J6"/>
    <mergeCell ref="K4:L5"/>
    <mergeCell ref="M4:M6"/>
    <mergeCell ref="D4:D6"/>
    <mergeCell ref="E4:E6"/>
    <mergeCell ref="F4:F6"/>
    <mergeCell ref="G4:I5"/>
    <mergeCell ref="B4:B6"/>
    <mergeCell ref="C4:C6"/>
  </mergeCells>
  <pageMargins left="0.59055118110236227" right="0.39370078740157483" top="0.78740157480314965" bottom="0.59055118110236227" header="0" footer="0"/>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Normal="100" workbookViewId="0">
      <selection sqref="A1:M1"/>
    </sheetView>
  </sheetViews>
  <sheetFormatPr defaultColWidth="9.109375" defaultRowHeight="13.8" x14ac:dyDescent="0.25"/>
  <cols>
    <col min="1" max="1" width="4.109375" style="1" customWidth="1"/>
    <col min="2" max="2" width="23.5546875" style="1" customWidth="1"/>
    <col min="3" max="3" width="10.109375" style="1" customWidth="1"/>
    <col min="4" max="4" width="9.44140625" style="1" customWidth="1"/>
    <col min="5" max="5" width="9.109375" style="1"/>
    <col min="6" max="6" width="10.109375" style="1" customWidth="1"/>
    <col min="7" max="7" width="10.44140625" style="1" customWidth="1"/>
    <col min="8" max="8" width="9.33203125" style="1" customWidth="1"/>
    <col min="9" max="9" width="7.88671875" style="1" customWidth="1"/>
    <col min="10" max="10" width="21.5546875" style="1" customWidth="1"/>
    <col min="11" max="11" width="8.5546875" style="1" customWidth="1"/>
    <col min="12" max="12" width="11.88671875" style="1" customWidth="1"/>
    <col min="13" max="13" width="19" style="1" customWidth="1"/>
    <col min="14" max="16384" width="9.109375" style="1"/>
  </cols>
  <sheetData>
    <row r="1" spans="1:13" x14ac:dyDescent="0.25">
      <c r="A1" s="310" t="s">
        <v>1071</v>
      </c>
      <c r="B1" s="310"/>
      <c r="C1" s="310"/>
      <c r="D1" s="310"/>
      <c r="E1" s="310"/>
      <c r="F1" s="310"/>
      <c r="G1" s="310"/>
      <c r="H1" s="310"/>
      <c r="I1" s="310"/>
      <c r="J1" s="310"/>
      <c r="K1" s="310"/>
      <c r="L1" s="310"/>
      <c r="M1" s="310"/>
    </row>
    <row r="2" spans="1:13" x14ac:dyDescent="0.25">
      <c r="A2" s="311" t="s">
        <v>987</v>
      </c>
      <c r="B2" s="311"/>
      <c r="C2" s="311"/>
      <c r="D2" s="311"/>
      <c r="E2" s="311"/>
      <c r="F2" s="311"/>
      <c r="G2" s="311"/>
      <c r="H2" s="311"/>
      <c r="I2" s="311"/>
      <c r="J2" s="311"/>
      <c r="K2" s="311"/>
      <c r="L2" s="311"/>
      <c r="M2" s="311"/>
    </row>
    <row r="3" spans="1:13" ht="14.4" thickBot="1" x14ac:dyDescent="0.3">
      <c r="A3" s="315" t="s">
        <v>719</v>
      </c>
      <c r="B3" s="315"/>
      <c r="C3" s="315"/>
      <c r="D3" s="315"/>
      <c r="E3" s="315"/>
      <c r="F3" s="315"/>
      <c r="G3" s="315"/>
      <c r="H3" s="315"/>
      <c r="I3" s="315"/>
      <c r="J3" s="315"/>
      <c r="K3" s="315"/>
      <c r="L3" s="315"/>
      <c r="M3" s="315"/>
    </row>
    <row r="4" spans="1:13" ht="32.25" customHeight="1" x14ac:dyDescent="0.25">
      <c r="A4" s="316" t="s">
        <v>718</v>
      </c>
      <c r="B4" s="317"/>
      <c r="C4" s="317"/>
      <c r="D4" s="317"/>
      <c r="E4" s="317"/>
      <c r="F4" s="317"/>
      <c r="G4" s="317"/>
      <c r="H4" s="317"/>
      <c r="I4" s="317"/>
      <c r="J4" s="317"/>
      <c r="K4" s="317"/>
      <c r="L4" s="317"/>
      <c r="M4" s="318"/>
    </row>
    <row r="5" spans="1:13" x14ac:dyDescent="0.25">
      <c r="A5" s="258" t="s">
        <v>70</v>
      </c>
      <c r="B5" s="258" t="s">
        <v>0</v>
      </c>
      <c r="C5" s="258" t="s">
        <v>71</v>
      </c>
      <c r="D5" s="258" t="s">
        <v>421</v>
      </c>
      <c r="E5" s="258" t="s">
        <v>422</v>
      </c>
      <c r="F5" s="258" t="s">
        <v>423</v>
      </c>
      <c r="G5" s="258"/>
      <c r="H5" s="258"/>
      <c r="I5" s="258"/>
      <c r="J5" s="258" t="s">
        <v>424</v>
      </c>
      <c r="K5" s="258" t="s">
        <v>78</v>
      </c>
      <c r="L5" s="258"/>
      <c r="M5" s="258" t="s">
        <v>425</v>
      </c>
    </row>
    <row r="6" spans="1:13" ht="83.25" customHeight="1" x14ac:dyDescent="0.25">
      <c r="A6" s="258"/>
      <c r="B6" s="258"/>
      <c r="C6" s="258"/>
      <c r="D6" s="258"/>
      <c r="E6" s="258"/>
      <c r="F6" s="109" t="s">
        <v>74</v>
      </c>
      <c r="G6" s="109" t="s">
        <v>426</v>
      </c>
      <c r="H6" s="109" t="s">
        <v>427</v>
      </c>
      <c r="I6" s="109" t="s">
        <v>428</v>
      </c>
      <c r="J6" s="258"/>
      <c r="K6" s="109" t="s">
        <v>429</v>
      </c>
      <c r="L6" s="109" t="s">
        <v>79</v>
      </c>
      <c r="M6" s="258"/>
    </row>
    <row r="7" spans="1:13" ht="355.5" customHeight="1" x14ac:dyDescent="0.25">
      <c r="A7" s="322" t="s">
        <v>716</v>
      </c>
      <c r="B7" s="322"/>
      <c r="C7" s="322"/>
      <c r="D7" s="322"/>
      <c r="E7" s="322"/>
      <c r="F7" s="322"/>
      <c r="G7" s="322"/>
      <c r="H7" s="322"/>
      <c r="I7" s="322"/>
      <c r="J7" s="322"/>
      <c r="K7" s="322"/>
      <c r="L7" s="322"/>
      <c r="M7" s="322"/>
    </row>
    <row r="8" spans="1:13" ht="99.75" customHeight="1" x14ac:dyDescent="0.25">
      <c r="A8" s="25">
        <v>1</v>
      </c>
      <c r="B8" s="23" t="s">
        <v>710</v>
      </c>
      <c r="C8" s="7" t="s">
        <v>521</v>
      </c>
      <c r="D8" s="7"/>
      <c r="E8" s="166">
        <f>SUM(E9:E12)</f>
        <v>593689</v>
      </c>
      <c r="F8" s="166">
        <f>SUM(F9:F12)</f>
        <v>89053</v>
      </c>
      <c r="G8" s="166">
        <f>SUM(G9:G12)</f>
        <v>504636</v>
      </c>
      <c r="H8" s="7"/>
      <c r="I8" s="7"/>
      <c r="J8" s="162" t="s">
        <v>711</v>
      </c>
      <c r="K8" s="25">
        <v>2016</v>
      </c>
      <c r="L8" s="25">
        <v>2020</v>
      </c>
      <c r="M8" s="19" t="s">
        <v>542</v>
      </c>
    </row>
    <row r="9" spans="1:13" ht="79.5" customHeight="1" x14ac:dyDescent="0.25">
      <c r="A9" s="25" t="s">
        <v>434</v>
      </c>
      <c r="B9" s="8" t="s">
        <v>709</v>
      </c>
      <c r="C9" s="12" t="s">
        <v>521</v>
      </c>
      <c r="D9" s="12"/>
      <c r="E9" s="167">
        <v>280000</v>
      </c>
      <c r="F9" s="167">
        <v>42000</v>
      </c>
      <c r="G9" s="167">
        <v>238000</v>
      </c>
      <c r="H9" s="12"/>
      <c r="I9" s="12"/>
      <c r="J9" s="163" t="s">
        <v>778</v>
      </c>
      <c r="K9" s="19">
        <v>2016</v>
      </c>
      <c r="L9" s="19">
        <v>2020</v>
      </c>
      <c r="M9" s="19" t="s">
        <v>522</v>
      </c>
    </row>
    <row r="10" spans="1:13" ht="69" x14ac:dyDescent="0.25">
      <c r="A10" s="22" t="s">
        <v>6</v>
      </c>
      <c r="B10" s="16" t="s">
        <v>523</v>
      </c>
      <c r="C10" s="19" t="s">
        <v>521</v>
      </c>
      <c r="D10" s="19"/>
      <c r="E10" s="168">
        <v>90000</v>
      </c>
      <c r="F10" s="168">
        <v>13500</v>
      </c>
      <c r="G10" s="168">
        <v>76500</v>
      </c>
      <c r="H10" s="30"/>
      <c r="I10" s="30"/>
      <c r="J10" s="164" t="s">
        <v>739</v>
      </c>
      <c r="K10" s="19">
        <v>2016</v>
      </c>
      <c r="L10" s="19">
        <v>2020</v>
      </c>
      <c r="M10" s="30"/>
    </row>
    <row r="11" spans="1:13" ht="55.2" x14ac:dyDescent="0.25">
      <c r="A11" s="22" t="s">
        <v>557</v>
      </c>
      <c r="B11" s="16" t="s">
        <v>524</v>
      </c>
      <c r="C11" s="19" t="s">
        <v>521</v>
      </c>
      <c r="D11" s="30"/>
      <c r="E11" s="168">
        <v>100000</v>
      </c>
      <c r="F11" s="168">
        <v>15000</v>
      </c>
      <c r="G11" s="168">
        <v>85000</v>
      </c>
      <c r="H11" s="30"/>
      <c r="I11" s="30"/>
      <c r="J11" s="164" t="s">
        <v>740</v>
      </c>
      <c r="K11" s="19">
        <v>2016</v>
      </c>
      <c r="L11" s="19">
        <v>2020</v>
      </c>
      <c r="M11" s="30"/>
    </row>
    <row r="12" spans="1:13" ht="69" x14ac:dyDescent="0.25">
      <c r="A12" s="22" t="s">
        <v>562</v>
      </c>
      <c r="B12" s="80" t="s">
        <v>601</v>
      </c>
      <c r="C12" s="19" t="s">
        <v>521</v>
      </c>
      <c r="D12" s="160"/>
      <c r="E12" s="168">
        <v>123689</v>
      </c>
      <c r="F12" s="168">
        <v>18553</v>
      </c>
      <c r="G12" s="168">
        <v>105136</v>
      </c>
      <c r="H12" s="160"/>
      <c r="I12" s="160"/>
      <c r="J12" s="165" t="s">
        <v>743</v>
      </c>
      <c r="K12" s="19">
        <v>2016</v>
      </c>
      <c r="L12" s="19">
        <v>2020</v>
      </c>
      <c r="M12" s="160"/>
    </row>
    <row r="13" spans="1:13" ht="72" customHeight="1" x14ac:dyDescent="0.25">
      <c r="A13" s="319" t="s">
        <v>714</v>
      </c>
      <c r="B13" s="320"/>
      <c r="C13" s="320"/>
      <c r="D13" s="320"/>
      <c r="E13" s="320"/>
      <c r="F13" s="320"/>
      <c r="G13" s="320"/>
      <c r="H13" s="320"/>
      <c r="I13" s="320"/>
      <c r="J13" s="320"/>
      <c r="K13" s="320"/>
      <c r="L13" s="320"/>
      <c r="M13" s="321"/>
    </row>
    <row r="14" spans="1:13" ht="69" x14ac:dyDescent="0.25">
      <c r="A14" s="22">
        <v>2</v>
      </c>
      <c r="B14" s="17" t="s">
        <v>525</v>
      </c>
      <c r="C14" s="19" t="s">
        <v>521</v>
      </c>
      <c r="D14" s="14"/>
      <c r="E14" s="11">
        <v>90000</v>
      </c>
      <c r="F14" s="11">
        <v>13500</v>
      </c>
      <c r="G14" s="11">
        <v>76500</v>
      </c>
      <c r="H14" s="17"/>
      <c r="I14" s="17"/>
      <c r="J14" s="21" t="s">
        <v>713</v>
      </c>
      <c r="K14" s="25">
        <v>2016</v>
      </c>
      <c r="L14" s="25">
        <v>2020</v>
      </c>
      <c r="M14" s="19" t="s">
        <v>542</v>
      </c>
    </row>
    <row r="15" spans="1:13" ht="69" x14ac:dyDescent="0.25">
      <c r="A15" s="22" t="s">
        <v>81</v>
      </c>
      <c r="B15" s="16" t="s">
        <v>586</v>
      </c>
      <c r="C15" s="19" t="s">
        <v>521</v>
      </c>
      <c r="D15" s="15"/>
      <c r="E15" s="9">
        <v>90000</v>
      </c>
      <c r="F15" s="9">
        <v>13500</v>
      </c>
      <c r="G15" s="9">
        <v>76500</v>
      </c>
      <c r="H15" s="16"/>
      <c r="I15" s="16"/>
      <c r="J15" s="13" t="s">
        <v>526</v>
      </c>
      <c r="K15" s="30"/>
      <c r="L15" s="30"/>
      <c r="M15" s="30"/>
    </row>
    <row r="16" spans="1:13" ht="66" customHeight="1" x14ac:dyDescent="0.25">
      <c r="A16" s="312" t="s">
        <v>744</v>
      </c>
      <c r="B16" s="313"/>
      <c r="C16" s="313"/>
      <c r="D16" s="313"/>
      <c r="E16" s="313"/>
      <c r="F16" s="313"/>
      <c r="G16" s="313"/>
      <c r="H16" s="313"/>
      <c r="I16" s="313"/>
      <c r="J16" s="313"/>
      <c r="K16" s="313"/>
      <c r="L16" s="313"/>
      <c r="M16" s="314"/>
    </row>
    <row r="17" spans="1:13" ht="124.5" customHeight="1" x14ac:dyDescent="0.25">
      <c r="A17" s="89">
        <v>3</v>
      </c>
      <c r="B17" s="21" t="s">
        <v>712</v>
      </c>
      <c r="C17" s="19" t="s">
        <v>521</v>
      </c>
      <c r="D17" s="22"/>
      <c r="E17" s="169">
        <v>480000</v>
      </c>
      <c r="F17" s="169">
        <v>72000</v>
      </c>
      <c r="G17" s="169">
        <v>408000</v>
      </c>
      <c r="H17" s="22"/>
      <c r="I17" s="17"/>
      <c r="J17" s="171" t="s">
        <v>717</v>
      </c>
      <c r="K17" s="25">
        <v>2016</v>
      </c>
      <c r="L17" s="25">
        <v>2020</v>
      </c>
      <c r="M17" s="19" t="s">
        <v>542</v>
      </c>
    </row>
    <row r="18" spans="1:13" ht="82.8" x14ac:dyDescent="0.25">
      <c r="A18" s="90" t="s">
        <v>127</v>
      </c>
      <c r="B18" s="161" t="s">
        <v>600</v>
      </c>
      <c r="C18" s="19" t="s">
        <v>521</v>
      </c>
      <c r="D18" s="160"/>
      <c r="E18" s="170">
        <v>480000</v>
      </c>
      <c r="F18" s="170">
        <v>72000</v>
      </c>
      <c r="G18" s="170">
        <v>408000</v>
      </c>
      <c r="H18" s="160"/>
      <c r="I18" s="80"/>
      <c r="J18" s="165" t="s">
        <v>715</v>
      </c>
      <c r="K18" s="160"/>
      <c r="L18" s="160"/>
      <c r="M18" s="160"/>
    </row>
    <row r="19" spans="1:13" x14ac:dyDescent="0.25">
      <c r="A19" s="79"/>
      <c r="B19" s="79"/>
      <c r="C19" s="79"/>
      <c r="D19" s="79"/>
      <c r="E19" s="79"/>
      <c r="F19" s="79"/>
      <c r="G19" s="79"/>
      <c r="H19" s="79"/>
      <c r="I19" s="79"/>
      <c r="J19" s="79"/>
      <c r="K19" s="79"/>
      <c r="L19" s="79"/>
      <c r="M19" s="79"/>
    </row>
    <row r="20" spans="1:13" x14ac:dyDescent="0.25">
      <c r="A20" s="79"/>
      <c r="B20" s="79"/>
      <c r="C20" s="79"/>
      <c r="D20" s="79"/>
      <c r="E20" s="79"/>
      <c r="F20" s="79"/>
      <c r="G20" s="79"/>
      <c r="H20" s="79"/>
      <c r="I20" s="79"/>
      <c r="J20" s="79"/>
      <c r="K20" s="79"/>
      <c r="L20" s="79"/>
      <c r="M20" s="79"/>
    </row>
  </sheetData>
  <mergeCells count="16">
    <mergeCell ref="A1:M1"/>
    <mergeCell ref="A2:M2"/>
    <mergeCell ref="A16:M16"/>
    <mergeCell ref="A5:A6"/>
    <mergeCell ref="B5:B6"/>
    <mergeCell ref="C5:C6"/>
    <mergeCell ref="D5:D6"/>
    <mergeCell ref="E5:E6"/>
    <mergeCell ref="J5:J6"/>
    <mergeCell ref="K5:L5"/>
    <mergeCell ref="M5:M6"/>
    <mergeCell ref="A3:M3"/>
    <mergeCell ref="A4:M4"/>
    <mergeCell ref="F5:I5"/>
    <mergeCell ref="A13:M13"/>
    <mergeCell ref="A7:M7"/>
  </mergeCells>
  <pageMargins left="0.78740157480314965" right="0.78740157480314965" top="0.78740157480314965" bottom="0.78740157480314965" header="0" footer="0"/>
  <pageSetup paperSize="9" scale="80" fitToHeight="3"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workbookViewId="0">
      <selection sqref="A1:M1"/>
    </sheetView>
  </sheetViews>
  <sheetFormatPr defaultColWidth="9.109375" defaultRowHeight="13.8" x14ac:dyDescent="0.25"/>
  <cols>
    <col min="1" max="1" width="4.33203125" style="1" customWidth="1"/>
    <col min="2" max="2" width="19.5546875" style="1" customWidth="1"/>
    <col min="3" max="3" width="10.5546875" style="1" customWidth="1"/>
    <col min="4" max="4" width="9.109375" style="1"/>
    <col min="5" max="5" width="13.33203125" style="85" customWidth="1"/>
    <col min="6" max="6" width="11.44140625" style="85" customWidth="1"/>
    <col min="7" max="7" width="12.44140625" style="85" customWidth="1"/>
    <col min="8" max="8" width="9.109375" style="1"/>
    <col min="9" max="9" width="10" style="1" bestFit="1" customWidth="1"/>
    <col min="10" max="10" width="20.33203125" style="1" customWidth="1"/>
    <col min="11" max="11" width="9.109375" style="1"/>
    <col min="12" max="12" width="10" style="1" customWidth="1"/>
    <col min="13" max="13" width="18.88671875" style="1" customWidth="1"/>
    <col min="14" max="16384" width="9.109375" style="1"/>
  </cols>
  <sheetData>
    <row r="1" spans="1:13" x14ac:dyDescent="0.25">
      <c r="A1" s="323" t="s">
        <v>1070</v>
      </c>
      <c r="B1" s="323"/>
      <c r="C1" s="323"/>
      <c r="D1" s="323"/>
      <c r="E1" s="323"/>
      <c r="F1" s="323"/>
      <c r="G1" s="323"/>
      <c r="H1" s="323"/>
      <c r="I1" s="323"/>
      <c r="J1" s="323"/>
      <c r="K1" s="323"/>
      <c r="L1" s="323"/>
      <c r="M1" s="323"/>
    </row>
    <row r="2" spans="1:13" x14ac:dyDescent="0.25">
      <c r="A2" s="324" t="s">
        <v>987</v>
      </c>
      <c r="B2" s="324"/>
      <c r="C2" s="324"/>
      <c r="D2" s="324"/>
      <c r="E2" s="324"/>
      <c r="F2" s="324"/>
      <c r="G2" s="324"/>
      <c r="H2" s="324"/>
      <c r="I2" s="324"/>
      <c r="J2" s="324"/>
      <c r="K2" s="324"/>
      <c r="L2" s="324"/>
      <c r="M2" s="324"/>
    </row>
    <row r="3" spans="1:13" x14ac:dyDescent="0.25">
      <c r="A3" s="325" t="s">
        <v>724</v>
      </c>
      <c r="B3" s="325"/>
      <c r="C3" s="325"/>
      <c r="D3" s="325"/>
      <c r="E3" s="325"/>
      <c r="F3" s="325"/>
      <c r="G3" s="325"/>
      <c r="H3" s="325"/>
      <c r="I3" s="325"/>
      <c r="J3" s="325"/>
      <c r="K3" s="325"/>
      <c r="L3" s="325"/>
      <c r="M3" s="325"/>
    </row>
    <row r="4" spans="1:13" x14ac:dyDescent="0.25">
      <c r="A4" s="326" t="s">
        <v>720</v>
      </c>
      <c r="B4" s="326"/>
      <c r="C4" s="326"/>
      <c r="D4" s="326"/>
      <c r="E4" s="326"/>
      <c r="F4" s="326"/>
      <c r="G4" s="326"/>
      <c r="H4" s="326"/>
      <c r="I4" s="326"/>
      <c r="J4" s="326"/>
      <c r="K4" s="326"/>
      <c r="L4" s="326"/>
      <c r="M4" s="326"/>
    </row>
    <row r="5" spans="1:13" x14ac:dyDescent="0.25">
      <c r="A5" s="304" t="s">
        <v>70</v>
      </c>
      <c r="B5" s="304" t="s">
        <v>0</v>
      </c>
      <c r="C5" s="304" t="s">
        <v>71</v>
      </c>
      <c r="D5" s="304" t="s">
        <v>421</v>
      </c>
      <c r="E5" s="335" t="s">
        <v>422</v>
      </c>
      <c r="F5" s="304" t="s">
        <v>423</v>
      </c>
      <c r="G5" s="304"/>
      <c r="H5" s="304"/>
      <c r="I5" s="304"/>
      <c r="J5" s="304" t="s">
        <v>424</v>
      </c>
      <c r="K5" s="304" t="s">
        <v>78</v>
      </c>
      <c r="L5" s="304"/>
      <c r="M5" s="304" t="s">
        <v>425</v>
      </c>
    </row>
    <row r="6" spans="1:13" ht="75.75" customHeight="1" x14ac:dyDescent="0.25">
      <c r="A6" s="304"/>
      <c r="B6" s="304"/>
      <c r="C6" s="304"/>
      <c r="D6" s="304"/>
      <c r="E6" s="335"/>
      <c r="F6" s="88" t="s">
        <v>74</v>
      </c>
      <c r="G6" s="88" t="s">
        <v>426</v>
      </c>
      <c r="H6" s="87" t="s">
        <v>427</v>
      </c>
      <c r="I6" s="87" t="s">
        <v>1063</v>
      </c>
      <c r="J6" s="304"/>
      <c r="K6" s="87" t="s">
        <v>429</v>
      </c>
      <c r="L6" s="87" t="s">
        <v>79</v>
      </c>
      <c r="M6" s="304"/>
    </row>
    <row r="7" spans="1:13" ht="262.5" customHeight="1" x14ac:dyDescent="0.25">
      <c r="A7" s="333" t="s">
        <v>1066</v>
      </c>
      <c r="B7" s="333"/>
      <c r="C7" s="333"/>
      <c r="D7" s="333"/>
      <c r="E7" s="333"/>
      <c r="F7" s="333"/>
      <c r="G7" s="333"/>
      <c r="H7" s="333"/>
      <c r="I7" s="333"/>
      <c r="J7" s="333"/>
      <c r="K7" s="333"/>
      <c r="L7" s="333"/>
      <c r="M7" s="333"/>
    </row>
    <row r="8" spans="1:13" ht="115.5" customHeight="1" x14ac:dyDescent="0.25">
      <c r="A8" s="25" t="s">
        <v>430</v>
      </c>
      <c r="B8" s="162" t="s">
        <v>784</v>
      </c>
      <c r="C8" s="19" t="s">
        <v>544</v>
      </c>
      <c r="D8" s="19"/>
      <c r="E8" s="82">
        <f>E9</f>
        <v>870767.51</v>
      </c>
      <c r="F8" s="82">
        <f>F9</f>
        <v>108744</v>
      </c>
      <c r="G8" s="82">
        <f>G9</f>
        <v>729826</v>
      </c>
      <c r="H8" s="82"/>
      <c r="I8" s="82">
        <f>I9</f>
        <v>32198</v>
      </c>
      <c r="J8" s="39" t="s">
        <v>1067</v>
      </c>
      <c r="K8" s="25" t="s">
        <v>120</v>
      </c>
      <c r="L8" s="25" t="s">
        <v>903</v>
      </c>
      <c r="M8" s="19" t="s">
        <v>542</v>
      </c>
    </row>
    <row r="9" spans="1:13" ht="104.25" customHeight="1" x14ac:dyDescent="0.25">
      <c r="A9" s="19" t="s">
        <v>434</v>
      </c>
      <c r="B9" s="163" t="s">
        <v>435</v>
      </c>
      <c r="C9" s="329" t="s">
        <v>544</v>
      </c>
      <c r="D9" s="329"/>
      <c r="E9" s="330">
        <v>870767.51</v>
      </c>
      <c r="F9" s="330">
        <v>108744</v>
      </c>
      <c r="G9" s="330">
        <v>729826</v>
      </c>
      <c r="H9" s="327"/>
      <c r="I9" s="327">
        <v>32198</v>
      </c>
      <c r="J9" s="19" t="s">
        <v>1064</v>
      </c>
      <c r="K9" s="19" t="s">
        <v>120</v>
      </c>
      <c r="L9" s="19" t="s">
        <v>903</v>
      </c>
      <c r="M9" s="18"/>
    </row>
    <row r="10" spans="1:13" ht="95.25" customHeight="1" x14ac:dyDescent="0.25">
      <c r="A10" s="18" t="s">
        <v>6</v>
      </c>
      <c r="B10" s="6" t="s">
        <v>436</v>
      </c>
      <c r="C10" s="328"/>
      <c r="D10" s="328"/>
      <c r="E10" s="331"/>
      <c r="F10" s="331"/>
      <c r="G10" s="331"/>
      <c r="H10" s="332"/>
      <c r="I10" s="328"/>
      <c r="J10" s="19" t="s">
        <v>1065</v>
      </c>
      <c r="K10" s="19" t="s">
        <v>120</v>
      </c>
      <c r="L10" s="19" t="s">
        <v>903</v>
      </c>
      <c r="M10" s="18"/>
    </row>
    <row r="11" spans="1:13" ht="375.75" customHeight="1" x14ac:dyDescent="0.25">
      <c r="A11" s="333" t="s">
        <v>1069</v>
      </c>
      <c r="B11" s="333"/>
      <c r="C11" s="333"/>
      <c r="D11" s="333"/>
      <c r="E11" s="333"/>
      <c r="F11" s="333"/>
      <c r="G11" s="333"/>
      <c r="H11" s="333"/>
      <c r="I11" s="333"/>
      <c r="J11" s="333"/>
      <c r="K11" s="333"/>
      <c r="L11" s="333"/>
      <c r="M11" s="333"/>
    </row>
    <row r="12" spans="1:13" ht="120.75" customHeight="1" x14ac:dyDescent="0.25">
      <c r="A12" s="25">
        <v>2</v>
      </c>
      <c r="B12" s="24" t="s">
        <v>437</v>
      </c>
      <c r="C12" s="19" t="s">
        <v>545</v>
      </c>
      <c r="D12" s="19"/>
      <c r="E12" s="82">
        <f>SUM(E13:E16)</f>
        <v>4325785</v>
      </c>
      <c r="F12" s="82">
        <f>SUM(F13:F16)</f>
        <v>486651</v>
      </c>
      <c r="G12" s="82">
        <f>SUM(G13:G16)</f>
        <v>3676917</v>
      </c>
      <c r="H12" s="82"/>
      <c r="I12" s="82">
        <f>SUM(I13:I16)</f>
        <v>162217</v>
      </c>
      <c r="J12" s="24" t="s">
        <v>1068</v>
      </c>
      <c r="K12" s="25" t="s">
        <v>120</v>
      </c>
      <c r="L12" s="25" t="s">
        <v>433</v>
      </c>
      <c r="M12" s="19" t="s">
        <v>542</v>
      </c>
    </row>
    <row r="13" spans="1:13" ht="82.8" x14ac:dyDescent="0.25">
      <c r="A13" s="19" t="s">
        <v>81</v>
      </c>
      <c r="B13" s="6" t="s">
        <v>439</v>
      </c>
      <c r="C13" s="19"/>
      <c r="D13" s="19"/>
      <c r="E13" s="83">
        <v>1809206</v>
      </c>
      <c r="F13" s="83">
        <f>E13-G13-I13</f>
        <v>203536</v>
      </c>
      <c r="G13" s="83">
        <v>1537825</v>
      </c>
      <c r="H13" s="19"/>
      <c r="I13" s="19">
        <v>67845</v>
      </c>
      <c r="J13" s="6" t="s">
        <v>779</v>
      </c>
      <c r="K13" s="19" t="s">
        <v>120</v>
      </c>
      <c r="L13" s="19" t="s">
        <v>433</v>
      </c>
      <c r="M13" s="19"/>
    </row>
    <row r="14" spans="1:13" ht="27.6" x14ac:dyDescent="0.25">
      <c r="A14" s="19" t="s">
        <v>440</v>
      </c>
      <c r="B14" s="6" t="s">
        <v>906</v>
      </c>
      <c r="C14" s="19"/>
      <c r="D14" s="19"/>
      <c r="E14" s="83">
        <v>1809205</v>
      </c>
      <c r="F14" s="83">
        <f>E14-G14-I14</f>
        <v>203535</v>
      </c>
      <c r="G14" s="83">
        <v>1537824</v>
      </c>
      <c r="H14" s="19"/>
      <c r="I14" s="19">
        <v>67846</v>
      </c>
      <c r="J14" s="6" t="s">
        <v>907</v>
      </c>
      <c r="K14" s="19" t="s">
        <v>120</v>
      </c>
      <c r="L14" s="19" t="s">
        <v>433</v>
      </c>
      <c r="M14" s="19"/>
    </row>
    <row r="15" spans="1:13" ht="147" customHeight="1" x14ac:dyDescent="0.25">
      <c r="A15" s="19" t="s">
        <v>84</v>
      </c>
      <c r="B15" s="6" t="s">
        <v>905</v>
      </c>
      <c r="C15" s="19"/>
      <c r="D15" s="19"/>
      <c r="E15" s="83">
        <v>273312</v>
      </c>
      <c r="F15" s="83">
        <f>E15-G15-I15</f>
        <v>30748</v>
      </c>
      <c r="G15" s="83">
        <v>232315</v>
      </c>
      <c r="H15" s="19"/>
      <c r="I15" s="19">
        <v>10249</v>
      </c>
      <c r="J15" s="6" t="s">
        <v>780</v>
      </c>
      <c r="K15" s="19" t="s">
        <v>120</v>
      </c>
      <c r="L15" s="19" t="s">
        <v>433</v>
      </c>
      <c r="M15" s="19" t="s">
        <v>721</v>
      </c>
    </row>
    <row r="16" spans="1:13" ht="153" customHeight="1" x14ac:dyDescent="0.25">
      <c r="A16" s="19" t="s">
        <v>904</v>
      </c>
      <c r="B16" s="6" t="s">
        <v>441</v>
      </c>
      <c r="C16" s="19"/>
      <c r="D16" s="19"/>
      <c r="E16" s="83">
        <v>434062</v>
      </c>
      <c r="F16" s="83">
        <f>E16-G16-I16</f>
        <v>48832</v>
      </c>
      <c r="G16" s="83">
        <v>368953</v>
      </c>
      <c r="H16" s="19"/>
      <c r="I16" s="19">
        <v>16277</v>
      </c>
      <c r="J16" s="6" t="s">
        <v>781</v>
      </c>
      <c r="K16" s="19" t="s">
        <v>120</v>
      </c>
      <c r="L16" s="19" t="s">
        <v>433</v>
      </c>
      <c r="M16" s="19" t="s">
        <v>721</v>
      </c>
    </row>
    <row r="17" spans="1:13" ht="21" customHeight="1" x14ac:dyDescent="0.25">
      <c r="A17" s="334" t="s">
        <v>442</v>
      </c>
      <c r="B17" s="334"/>
      <c r="C17" s="334"/>
      <c r="D17" s="334"/>
      <c r="E17" s="86">
        <f>E8+E12</f>
        <v>5196552.51</v>
      </c>
      <c r="F17" s="86">
        <f t="shared" ref="F17:I17" si="0">F8+F12</f>
        <v>595395</v>
      </c>
      <c r="G17" s="86">
        <f t="shared" si="0"/>
        <v>4406743</v>
      </c>
      <c r="H17" s="86">
        <f>-H18</f>
        <v>0</v>
      </c>
      <c r="I17" s="86">
        <f t="shared" si="0"/>
        <v>194415</v>
      </c>
      <c r="J17" s="29"/>
      <c r="K17" s="29"/>
      <c r="L17" s="29"/>
      <c r="M17" s="29"/>
    </row>
    <row r="18" spans="1:13" s="175" customFormat="1" ht="48.75" customHeight="1" x14ac:dyDescent="0.25">
      <c r="A18" s="172"/>
      <c r="B18" s="172"/>
      <c r="C18" s="172"/>
      <c r="D18" s="172"/>
      <c r="E18" s="173"/>
      <c r="F18" s="173"/>
      <c r="G18" s="173"/>
      <c r="H18" s="174"/>
      <c r="I18" s="174"/>
      <c r="J18" s="174"/>
      <c r="K18" s="174"/>
      <c r="L18" s="174"/>
      <c r="M18" s="174"/>
    </row>
    <row r="19" spans="1:13" x14ac:dyDescent="0.25">
      <c r="A19" s="336" t="s">
        <v>725</v>
      </c>
      <c r="B19" s="337"/>
      <c r="C19" s="337"/>
      <c r="D19" s="337"/>
      <c r="E19" s="337"/>
      <c r="F19" s="337"/>
      <c r="G19" s="337"/>
      <c r="H19" s="337"/>
      <c r="I19" s="337"/>
      <c r="J19" s="337"/>
      <c r="K19" s="337"/>
      <c r="L19" s="337"/>
      <c r="M19" s="337"/>
    </row>
    <row r="20" spans="1:13" ht="102" customHeight="1" x14ac:dyDescent="0.25">
      <c r="A20" s="10">
        <v>3</v>
      </c>
      <c r="B20" s="171" t="s">
        <v>443</v>
      </c>
      <c r="C20" s="30" t="s">
        <v>545</v>
      </c>
      <c r="D20" s="30"/>
      <c r="E20" s="84">
        <v>860000</v>
      </c>
      <c r="F20" s="84">
        <v>129000</v>
      </c>
      <c r="G20" s="84">
        <v>731000</v>
      </c>
      <c r="H20" s="22"/>
      <c r="I20" s="22"/>
      <c r="J20" s="26" t="s">
        <v>546</v>
      </c>
      <c r="K20" s="22" t="s">
        <v>432</v>
      </c>
      <c r="L20" s="22" t="s">
        <v>433</v>
      </c>
      <c r="M20" s="30" t="s">
        <v>542</v>
      </c>
    </row>
    <row r="21" spans="1:13" ht="41.4" x14ac:dyDescent="0.25">
      <c r="A21" s="20" t="s">
        <v>127</v>
      </c>
      <c r="B21" s="13" t="s">
        <v>444</v>
      </c>
      <c r="C21" s="30"/>
      <c r="D21" s="30"/>
      <c r="E21" s="81">
        <v>860000</v>
      </c>
      <c r="F21" s="81">
        <v>129000</v>
      </c>
      <c r="G21" s="81">
        <v>731000</v>
      </c>
      <c r="H21" s="30"/>
      <c r="I21" s="30"/>
      <c r="J21" s="13" t="s">
        <v>445</v>
      </c>
      <c r="K21" s="30"/>
      <c r="L21" s="30"/>
      <c r="M21" s="30"/>
    </row>
    <row r="22" spans="1:13" ht="274.5" customHeight="1" x14ac:dyDescent="0.25">
      <c r="A22" s="336" t="s">
        <v>551</v>
      </c>
      <c r="B22" s="337"/>
      <c r="C22" s="337"/>
      <c r="D22" s="337"/>
      <c r="E22" s="337"/>
      <c r="F22" s="337"/>
      <c r="G22" s="337"/>
      <c r="H22" s="337"/>
      <c r="I22" s="337"/>
      <c r="J22" s="337"/>
      <c r="K22" s="337"/>
      <c r="L22" s="337"/>
      <c r="M22" s="337"/>
    </row>
    <row r="23" spans="1:13" ht="96.6" x14ac:dyDescent="0.25">
      <c r="A23" s="10">
        <v>4</v>
      </c>
      <c r="B23" s="171" t="s">
        <v>446</v>
      </c>
      <c r="C23" s="30" t="s">
        <v>431</v>
      </c>
      <c r="D23" s="30"/>
      <c r="E23" s="84">
        <v>1165000</v>
      </c>
      <c r="F23" s="84">
        <v>174750</v>
      </c>
      <c r="G23" s="84">
        <v>990250</v>
      </c>
      <c r="H23" s="22"/>
      <c r="I23" s="22"/>
      <c r="J23" s="14" t="s">
        <v>547</v>
      </c>
      <c r="K23" s="22" t="s">
        <v>432</v>
      </c>
      <c r="L23" s="22" t="s">
        <v>433</v>
      </c>
      <c r="M23" s="30" t="s">
        <v>723</v>
      </c>
    </row>
    <row r="24" spans="1:13" ht="51" customHeight="1" x14ac:dyDescent="0.25">
      <c r="A24" s="10" t="s">
        <v>447</v>
      </c>
      <c r="B24" s="164" t="s">
        <v>448</v>
      </c>
      <c r="C24" s="30"/>
      <c r="D24" s="30"/>
      <c r="E24" s="81">
        <v>1000000</v>
      </c>
      <c r="F24" s="81">
        <v>150000</v>
      </c>
      <c r="G24" s="81">
        <v>850000</v>
      </c>
      <c r="H24" s="30"/>
      <c r="I24" s="30"/>
      <c r="J24" s="15" t="s">
        <v>449</v>
      </c>
      <c r="K24" s="30"/>
      <c r="L24" s="30"/>
      <c r="M24" s="30"/>
    </row>
    <row r="25" spans="1:13" ht="48" customHeight="1" x14ac:dyDescent="0.25">
      <c r="A25" s="10" t="s">
        <v>450</v>
      </c>
      <c r="B25" s="164" t="s">
        <v>451</v>
      </c>
      <c r="C25" s="30"/>
      <c r="D25" s="30"/>
      <c r="E25" s="81">
        <v>115000</v>
      </c>
      <c r="F25" s="81">
        <v>17250</v>
      </c>
      <c r="G25" s="81">
        <v>97750</v>
      </c>
      <c r="H25" s="30"/>
      <c r="I25" s="30"/>
      <c r="J25" s="15" t="s">
        <v>452</v>
      </c>
      <c r="K25" s="30"/>
      <c r="L25" s="30"/>
      <c r="M25" s="30"/>
    </row>
    <row r="26" spans="1:13" ht="82.8" x14ac:dyDescent="0.25">
      <c r="A26" s="10" t="s">
        <v>453</v>
      </c>
      <c r="B26" s="164" t="s">
        <v>454</v>
      </c>
      <c r="C26" s="30"/>
      <c r="D26" s="30"/>
      <c r="E26" s="81">
        <v>50000</v>
      </c>
      <c r="F26" s="81">
        <v>7500</v>
      </c>
      <c r="G26" s="81">
        <v>42500</v>
      </c>
      <c r="H26" s="30"/>
      <c r="I26" s="30"/>
      <c r="J26" s="15" t="s">
        <v>455</v>
      </c>
      <c r="K26" s="30"/>
      <c r="L26" s="30"/>
      <c r="M26" s="30"/>
    </row>
    <row r="27" spans="1:13" ht="286.5" customHeight="1" x14ac:dyDescent="0.25">
      <c r="A27" s="338" t="s">
        <v>726</v>
      </c>
      <c r="B27" s="339"/>
      <c r="C27" s="339"/>
      <c r="D27" s="339"/>
      <c r="E27" s="339"/>
      <c r="F27" s="339"/>
      <c r="G27" s="339"/>
      <c r="H27" s="339"/>
      <c r="I27" s="339"/>
      <c r="J27" s="339"/>
      <c r="K27" s="339"/>
      <c r="L27" s="339"/>
      <c r="M27" s="339"/>
    </row>
    <row r="28" spans="1:13" ht="102" customHeight="1" x14ac:dyDescent="0.25">
      <c r="A28" s="14">
        <v>5</v>
      </c>
      <c r="B28" s="10" t="s">
        <v>456</v>
      </c>
      <c r="C28" s="30" t="s">
        <v>457</v>
      </c>
      <c r="D28" s="22"/>
      <c r="E28" s="11">
        <v>301360</v>
      </c>
      <c r="F28" s="11">
        <v>45204</v>
      </c>
      <c r="G28" s="11">
        <v>256156</v>
      </c>
      <c r="H28" s="22"/>
      <c r="I28" s="22"/>
      <c r="J28" s="26" t="s">
        <v>548</v>
      </c>
      <c r="K28" s="22" t="s">
        <v>432</v>
      </c>
      <c r="L28" s="22" t="s">
        <v>433</v>
      </c>
      <c r="M28" s="15" t="s">
        <v>542</v>
      </c>
    </row>
    <row r="29" spans="1:13" ht="61.5" customHeight="1" x14ac:dyDescent="0.25">
      <c r="A29" s="30" t="s">
        <v>458</v>
      </c>
      <c r="B29" s="13" t="s">
        <v>459</v>
      </c>
      <c r="C29" s="31"/>
      <c r="D29" s="31"/>
      <c r="E29" s="81">
        <v>147000</v>
      </c>
      <c r="F29" s="81">
        <v>22050</v>
      </c>
      <c r="G29" s="81">
        <v>124950</v>
      </c>
      <c r="H29" s="31"/>
      <c r="I29" s="31"/>
      <c r="J29" s="31" t="s">
        <v>460</v>
      </c>
      <c r="K29" s="31"/>
      <c r="L29" s="31"/>
      <c r="M29" s="28"/>
    </row>
    <row r="30" spans="1:13" ht="41.4" x14ac:dyDescent="0.25">
      <c r="A30" s="30" t="s">
        <v>461</v>
      </c>
      <c r="B30" s="13" t="s">
        <v>462</v>
      </c>
      <c r="C30" s="31"/>
      <c r="D30" s="31"/>
      <c r="E30" s="81">
        <v>38360</v>
      </c>
      <c r="F30" s="81">
        <v>5754</v>
      </c>
      <c r="G30" s="81">
        <v>32606</v>
      </c>
      <c r="H30" s="31"/>
      <c r="I30" s="31"/>
      <c r="J30" s="31" t="s">
        <v>463</v>
      </c>
      <c r="K30" s="31"/>
      <c r="L30" s="31"/>
      <c r="M30" s="28"/>
    </row>
    <row r="31" spans="1:13" ht="41.4" x14ac:dyDescent="0.25">
      <c r="A31" s="30" t="s">
        <v>464</v>
      </c>
      <c r="B31" s="13" t="s">
        <v>465</v>
      </c>
      <c r="C31" s="31"/>
      <c r="D31" s="31"/>
      <c r="E31" s="81">
        <v>66000</v>
      </c>
      <c r="F31" s="81">
        <v>9900</v>
      </c>
      <c r="G31" s="81">
        <v>56100</v>
      </c>
      <c r="H31" s="31"/>
      <c r="I31" s="31"/>
      <c r="J31" s="31" t="s">
        <v>466</v>
      </c>
      <c r="K31" s="31"/>
      <c r="L31" s="31"/>
      <c r="M31" s="28"/>
    </row>
    <row r="32" spans="1:13" ht="41.4" x14ac:dyDescent="0.25">
      <c r="A32" s="30">
        <v>5.4</v>
      </c>
      <c r="B32" s="13" t="s">
        <v>467</v>
      </c>
      <c r="C32" s="31"/>
      <c r="D32" s="31"/>
      <c r="E32" s="81">
        <v>50000</v>
      </c>
      <c r="F32" s="81">
        <v>7500</v>
      </c>
      <c r="G32" s="81">
        <v>42500</v>
      </c>
      <c r="H32" s="31"/>
      <c r="I32" s="31"/>
      <c r="J32" s="31" t="s">
        <v>468</v>
      </c>
      <c r="K32" s="31"/>
      <c r="L32" s="31"/>
      <c r="M32" s="28"/>
    </row>
    <row r="33" spans="1:13" ht="202.5" customHeight="1" x14ac:dyDescent="0.25">
      <c r="A33" s="322" t="s">
        <v>727</v>
      </c>
      <c r="B33" s="322"/>
      <c r="C33" s="322"/>
      <c r="D33" s="322"/>
      <c r="E33" s="322"/>
      <c r="F33" s="322"/>
      <c r="G33" s="322"/>
      <c r="H33" s="322"/>
      <c r="I33" s="322"/>
      <c r="J33" s="322"/>
      <c r="K33" s="322"/>
      <c r="L33" s="322"/>
      <c r="M33" s="322"/>
    </row>
    <row r="34" spans="1:13" ht="103.5" customHeight="1" x14ac:dyDescent="0.25">
      <c r="A34" s="22">
        <v>6</v>
      </c>
      <c r="B34" s="10" t="s">
        <v>549</v>
      </c>
      <c r="C34" s="30" t="s">
        <v>438</v>
      </c>
      <c r="D34" s="22"/>
      <c r="E34" s="84">
        <v>160000</v>
      </c>
      <c r="F34" s="84">
        <v>24000</v>
      </c>
      <c r="G34" s="84">
        <v>136000</v>
      </c>
      <c r="H34" s="22"/>
      <c r="I34" s="22"/>
      <c r="J34" s="171" t="s">
        <v>550</v>
      </c>
      <c r="K34" s="22" t="s">
        <v>432</v>
      </c>
      <c r="L34" s="22" t="s">
        <v>433</v>
      </c>
      <c r="M34" s="30" t="s">
        <v>542</v>
      </c>
    </row>
    <row r="35" spans="1:13" ht="109.5" customHeight="1" x14ac:dyDescent="0.25">
      <c r="A35" s="30" t="s">
        <v>469</v>
      </c>
      <c r="B35" s="13" t="s">
        <v>470</v>
      </c>
      <c r="C35" s="30"/>
      <c r="D35" s="30"/>
      <c r="E35" s="81">
        <v>160000</v>
      </c>
      <c r="F35" s="81">
        <v>24000</v>
      </c>
      <c r="G35" s="81">
        <v>136000</v>
      </c>
      <c r="H35" s="30"/>
      <c r="I35" s="30"/>
      <c r="J35" s="164" t="s">
        <v>471</v>
      </c>
      <c r="K35" s="30"/>
      <c r="L35" s="30"/>
      <c r="M35" s="30"/>
    </row>
    <row r="36" spans="1:13" ht="409.5" customHeight="1" x14ac:dyDescent="0.25">
      <c r="A36" s="322" t="s">
        <v>552</v>
      </c>
      <c r="B36" s="322"/>
      <c r="C36" s="322"/>
      <c r="D36" s="322"/>
      <c r="E36" s="322"/>
      <c r="F36" s="322"/>
      <c r="G36" s="322"/>
      <c r="H36" s="322"/>
      <c r="I36" s="322"/>
      <c r="J36" s="322"/>
      <c r="K36" s="322"/>
      <c r="L36" s="322"/>
      <c r="M36" s="322"/>
    </row>
    <row r="37" spans="1:13" ht="147" customHeight="1" x14ac:dyDescent="0.25">
      <c r="A37" s="176">
        <v>7</v>
      </c>
      <c r="B37" s="176" t="s">
        <v>472</v>
      </c>
      <c r="C37" s="30" t="s">
        <v>473</v>
      </c>
      <c r="D37" s="32"/>
      <c r="E37" s="33">
        <v>3877000</v>
      </c>
      <c r="F37" s="33">
        <v>581550</v>
      </c>
      <c r="G37" s="33">
        <v>3295450</v>
      </c>
      <c r="H37" s="32"/>
      <c r="I37" s="32"/>
      <c r="J37" s="32" t="s">
        <v>474</v>
      </c>
      <c r="K37" s="32" t="s">
        <v>432</v>
      </c>
      <c r="L37" s="32" t="s">
        <v>433</v>
      </c>
      <c r="M37" s="34" t="s">
        <v>542</v>
      </c>
    </row>
    <row r="38" spans="1:13" ht="55.2" x14ac:dyDescent="0.25">
      <c r="A38" s="13" t="s">
        <v>475</v>
      </c>
      <c r="B38" s="13" t="s">
        <v>462</v>
      </c>
      <c r="C38" s="31"/>
      <c r="D38" s="31"/>
      <c r="E38" s="81">
        <v>25000</v>
      </c>
      <c r="F38" s="81">
        <v>3750</v>
      </c>
      <c r="G38" s="81">
        <v>21250</v>
      </c>
      <c r="H38" s="31"/>
      <c r="I38" s="31"/>
      <c r="J38" s="31" t="s">
        <v>476</v>
      </c>
      <c r="K38" s="31"/>
      <c r="L38" s="31"/>
      <c r="M38" s="28"/>
    </row>
    <row r="39" spans="1:13" ht="39.75" customHeight="1" x14ac:dyDescent="0.25">
      <c r="A39" s="13" t="s">
        <v>477</v>
      </c>
      <c r="B39" s="31" t="s">
        <v>478</v>
      </c>
      <c r="C39" s="31"/>
      <c r="D39" s="31"/>
      <c r="E39" s="81">
        <v>10000</v>
      </c>
      <c r="F39" s="81">
        <v>1500</v>
      </c>
      <c r="G39" s="81">
        <v>8500</v>
      </c>
      <c r="H39" s="31"/>
      <c r="I39" s="31"/>
      <c r="J39" s="31" t="s">
        <v>479</v>
      </c>
      <c r="K39" s="31"/>
      <c r="L39" s="31"/>
      <c r="M39" s="28"/>
    </row>
    <row r="40" spans="1:13" ht="27.6" x14ac:dyDescent="0.25">
      <c r="A40" s="13" t="s">
        <v>480</v>
      </c>
      <c r="B40" s="31" t="s">
        <v>467</v>
      </c>
      <c r="C40" s="31"/>
      <c r="D40" s="31"/>
      <c r="E40" s="81">
        <v>100000</v>
      </c>
      <c r="F40" s="81">
        <v>15000</v>
      </c>
      <c r="G40" s="81">
        <v>85000</v>
      </c>
      <c r="H40" s="31"/>
      <c r="I40" s="31"/>
      <c r="J40" s="31" t="s">
        <v>481</v>
      </c>
      <c r="K40" s="31"/>
      <c r="L40" s="31"/>
      <c r="M40" s="28"/>
    </row>
    <row r="41" spans="1:13" ht="93.75" customHeight="1" x14ac:dyDescent="0.25">
      <c r="A41" s="13" t="s">
        <v>482</v>
      </c>
      <c r="B41" s="31" t="s">
        <v>483</v>
      </c>
      <c r="C41" s="31"/>
      <c r="D41" s="31"/>
      <c r="E41" s="81">
        <v>180000</v>
      </c>
      <c r="F41" s="81">
        <v>27000</v>
      </c>
      <c r="G41" s="81">
        <v>153000</v>
      </c>
      <c r="H41" s="31"/>
      <c r="I41" s="31"/>
      <c r="J41" s="31" t="s">
        <v>484</v>
      </c>
      <c r="K41" s="31"/>
      <c r="L41" s="31"/>
      <c r="M41" s="28"/>
    </row>
    <row r="42" spans="1:13" ht="84" customHeight="1" x14ac:dyDescent="0.25">
      <c r="A42" s="13" t="s">
        <v>485</v>
      </c>
      <c r="B42" s="31" t="s">
        <v>486</v>
      </c>
      <c r="C42" s="31"/>
      <c r="D42" s="31"/>
      <c r="E42" s="81">
        <v>1422000</v>
      </c>
      <c r="F42" s="81">
        <v>213300</v>
      </c>
      <c r="G42" s="81">
        <v>1208700</v>
      </c>
      <c r="H42" s="31"/>
      <c r="I42" s="31"/>
      <c r="J42" s="31" t="s">
        <v>553</v>
      </c>
      <c r="K42" s="31"/>
      <c r="L42" s="31"/>
      <c r="M42" s="28"/>
    </row>
    <row r="43" spans="1:13" ht="41.4" x14ac:dyDescent="0.25">
      <c r="A43" s="13" t="s">
        <v>487</v>
      </c>
      <c r="B43" s="31" t="s">
        <v>488</v>
      </c>
      <c r="C43" s="31"/>
      <c r="D43" s="31"/>
      <c r="E43" s="81">
        <v>530000</v>
      </c>
      <c r="F43" s="81">
        <v>79500</v>
      </c>
      <c r="G43" s="81">
        <v>450500</v>
      </c>
      <c r="H43" s="31"/>
      <c r="I43" s="31"/>
      <c r="J43" s="31" t="s">
        <v>489</v>
      </c>
      <c r="K43" s="31"/>
      <c r="L43" s="31"/>
      <c r="M43" s="28"/>
    </row>
    <row r="44" spans="1:13" ht="82.8" x14ac:dyDescent="0.25">
      <c r="A44" s="13" t="s">
        <v>490</v>
      </c>
      <c r="B44" s="31" t="s">
        <v>491</v>
      </c>
      <c r="C44" s="31"/>
      <c r="D44" s="31"/>
      <c r="E44" s="81">
        <v>1610000</v>
      </c>
      <c r="F44" s="81">
        <v>241500</v>
      </c>
      <c r="G44" s="81">
        <v>1368500</v>
      </c>
      <c r="H44" s="31"/>
      <c r="I44" s="31"/>
      <c r="J44" s="31" t="s">
        <v>492</v>
      </c>
      <c r="K44" s="31"/>
      <c r="L44" s="31"/>
      <c r="M44" s="28"/>
    </row>
    <row r="45" spans="1:13" ht="409.5" customHeight="1" x14ac:dyDescent="0.25">
      <c r="A45" s="340" t="s">
        <v>728</v>
      </c>
      <c r="B45" s="340"/>
      <c r="C45" s="340"/>
      <c r="D45" s="340"/>
      <c r="E45" s="340"/>
      <c r="F45" s="340"/>
      <c r="G45" s="340"/>
      <c r="H45" s="340"/>
      <c r="I45" s="340"/>
      <c r="J45" s="340"/>
      <c r="K45" s="340"/>
      <c r="L45" s="340"/>
      <c r="M45" s="340"/>
    </row>
    <row r="46" spans="1:13" ht="162" customHeight="1" x14ac:dyDescent="0.25">
      <c r="A46" s="22">
        <v>8</v>
      </c>
      <c r="B46" s="171" t="s">
        <v>493</v>
      </c>
      <c r="C46" s="22" t="s">
        <v>494</v>
      </c>
      <c r="D46" s="22"/>
      <c r="E46" s="11">
        <v>3545000</v>
      </c>
      <c r="F46" s="11">
        <v>531750</v>
      </c>
      <c r="G46" s="11">
        <v>3013250</v>
      </c>
      <c r="H46" s="22"/>
      <c r="I46" s="22"/>
      <c r="J46" s="27" t="s">
        <v>495</v>
      </c>
      <c r="K46" s="22" t="s">
        <v>432</v>
      </c>
      <c r="L46" s="22" t="s">
        <v>433</v>
      </c>
      <c r="M46" s="30" t="s">
        <v>723</v>
      </c>
    </row>
    <row r="47" spans="1:13" ht="27.6" x14ac:dyDescent="0.25">
      <c r="A47" s="30" t="s">
        <v>496</v>
      </c>
      <c r="B47" s="30" t="s">
        <v>497</v>
      </c>
      <c r="C47" s="30"/>
      <c r="D47" s="30"/>
      <c r="E47" s="81">
        <v>217000</v>
      </c>
      <c r="F47" s="81">
        <v>32550</v>
      </c>
      <c r="G47" s="81">
        <v>184450</v>
      </c>
      <c r="H47" s="30"/>
      <c r="I47" s="30"/>
      <c r="J47" s="31" t="s">
        <v>498</v>
      </c>
      <c r="K47" s="31"/>
      <c r="L47" s="31"/>
      <c r="M47" s="28"/>
    </row>
    <row r="48" spans="1:13" ht="51" customHeight="1" x14ac:dyDescent="0.25">
      <c r="A48" s="30" t="s">
        <v>499</v>
      </c>
      <c r="B48" s="30" t="s">
        <v>500</v>
      </c>
      <c r="C48" s="30"/>
      <c r="D48" s="30"/>
      <c r="E48" s="81">
        <v>245000</v>
      </c>
      <c r="F48" s="81">
        <v>36750</v>
      </c>
      <c r="G48" s="81">
        <v>208250</v>
      </c>
      <c r="H48" s="30"/>
      <c r="I48" s="30"/>
      <c r="J48" s="31" t="s">
        <v>501</v>
      </c>
      <c r="K48" s="31"/>
      <c r="L48" s="31"/>
      <c r="M48" s="28"/>
    </row>
    <row r="49" spans="1:13" x14ac:dyDescent="0.25">
      <c r="A49" s="30" t="s">
        <v>502</v>
      </c>
      <c r="B49" s="30" t="s">
        <v>503</v>
      </c>
      <c r="C49" s="30"/>
      <c r="D49" s="30"/>
      <c r="E49" s="81">
        <v>10000</v>
      </c>
      <c r="F49" s="81">
        <v>1500</v>
      </c>
      <c r="G49" s="81">
        <v>8500</v>
      </c>
      <c r="H49" s="30"/>
      <c r="I49" s="30"/>
      <c r="J49" s="31" t="s">
        <v>504</v>
      </c>
      <c r="K49" s="31"/>
      <c r="L49" s="31"/>
      <c r="M49" s="28"/>
    </row>
    <row r="50" spans="1:13" ht="41.4" x14ac:dyDescent="0.25">
      <c r="A50" s="30">
        <v>84</v>
      </c>
      <c r="B50" s="30" t="s">
        <v>505</v>
      </c>
      <c r="C50" s="30"/>
      <c r="D50" s="30"/>
      <c r="E50" s="81">
        <v>2908000</v>
      </c>
      <c r="F50" s="81">
        <v>436200</v>
      </c>
      <c r="G50" s="81">
        <v>2471800</v>
      </c>
      <c r="H50" s="30"/>
      <c r="I50" s="30"/>
      <c r="J50" s="31" t="s">
        <v>506</v>
      </c>
      <c r="K50" s="31"/>
      <c r="L50" s="31"/>
      <c r="M50" s="28"/>
    </row>
    <row r="51" spans="1:13" ht="41.4" x14ac:dyDescent="0.25">
      <c r="A51" s="30" t="s">
        <v>507</v>
      </c>
      <c r="B51" s="30" t="s">
        <v>462</v>
      </c>
      <c r="C51" s="30"/>
      <c r="D51" s="30"/>
      <c r="E51" s="81">
        <v>45000</v>
      </c>
      <c r="F51" s="81">
        <v>6750</v>
      </c>
      <c r="G51" s="81">
        <v>38250</v>
      </c>
      <c r="H51" s="30"/>
      <c r="I51" s="30"/>
      <c r="J51" s="31" t="s">
        <v>508</v>
      </c>
      <c r="K51" s="31"/>
      <c r="L51" s="31"/>
      <c r="M51" s="28"/>
    </row>
    <row r="52" spans="1:13" ht="35.25" customHeight="1" x14ac:dyDescent="0.25">
      <c r="A52" s="30" t="s">
        <v>509</v>
      </c>
      <c r="B52" s="30" t="s">
        <v>510</v>
      </c>
      <c r="C52" s="30"/>
      <c r="D52" s="30"/>
      <c r="E52" s="81">
        <v>50000</v>
      </c>
      <c r="F52" s="81">
        <v>7500</v>
      </c>
      <c r="G52" s="81">
        <v>42500</v>
      </c>
      <c r="H52" s="30"/>
      <c r="I52" s="30"/>
      <c r="J52" s="31" t="s">
        <v>511</v>
      </c>
      <c r="K52" s="31"/>
      <c r="L52" s="31"/>
      <c r="M52" s="28"/>
    </row>
    <row r="53" spans="1:13" ht="45.75" customHeight="1" x14ac:dyDescent="0.25">
      <c r="A53" s="30" t="s">
        <v>512</v>
      </c>
      <c r="B53" s="30" t="s">
        <v>513</v>
      </c>
      <c r="C53" s="30"/>
      <c r="D53" s="30"/>
      <c r="E53" s="81">
        <v>70000</v>
      </c>
      <c r="F53" s="81">
        <v>10500</v>
      </c>
      <c r="G53" s="81">
        <v>59500</v>
      </c>
      <c r="H53" s="30"/>
      <c r="I53" s="30"/>
      <c r="J53" s="31" t="s">
        <v>481</v>
      </c>
      <c r="K53" s="31"/>
      <c r="L53" s="31"/>
      <c r="M53" s="28"/>
    </row>
    <row r="54" spans="1:13" ht="183" customHeight="1" x14ac:dyDescent="0.25">
      <c r="A54" s="322" t="s">
        <v>782</v>
      </c>
      <c r="B54" s="322"/>
      <c r="C54" s="322"/>
      <c r="D54" s="322"/>
      <c r="E54" s="322"/>
      <c r="F54" s="322"/>
      <c r="G54" s="322"/>
      <c r="H54" s="322"/>
      <c r="I54" s="322"/>
      <c r="J54" s="322"/>
      <c r="K54" s="322"/>
      <c r="L54" s="322"/>
      <c r="M54" s="322"/>
    </row>
    <row r="55" spans="1:13" ht="74.25" customHeight="1" x14ac:dyDescent="0.25">
      <c r="A55" s="22">
        <v>9</v>
      </c>
      <c r="B55" s="21" t="s">
        <v>514</v>
      </c>
      <c r="C55" s="30" t="s">
        <v>438</v>
      </c>
      <c r="D55" s="22"/>
      <c r="E55" s="84">
        <v>438000</v>
      </c>
      <c r="F55" s="84">
        <v>65700</v>
      </c>
      <c r="G55" s="84">
        <v>372300</v>
      </c>
      <c r="H55" s="27"/>
      <c r="I55" s="27"/>
      <c r="J55" s="27" t="s">
        <v>515</v>
      </c>
      <c r="K55" s="22" t="s">
        <v>432</v>
      </c>
      <c r="L55" s="22" t="s">
        <v>433</v>
      </c>
      <c r="M55" s="30" t="s">
        <v>542</v>
      </c>
    </row>
    <row r="56" spans="1:13" ht="32.25" customHeight="1" x14ac:dyDescent="0.25">
      <c r="A56" s="30" t="s">
        <v>516</v>
      </c>
      <c r="B56" s="13" t="s">
        <v>517</v>
      </c>
      <c r="C56" s="30"/>
      <c r="D56" s="30"/>
      <c r="E56" s="81">
        <v>38000</v>
      </c>
      <c r="F56" s="81">
        <v>5700</v>
      </c>
      <c r="G56" s="81">
        <v>32300</v>
      </c>
      <c r="H56" s="31"/>
      <c r="I56" s="31"/>
      <c r="J56" s="31" t="s">
        <v>518</v>
      </c>
      <c r="K56" s="31"/>
      <c r="L56" s="31"/>
      <c r="M56" s="28"/>
    </row>
    <row r="57" spans="1:13" ht="65.25" customHeight="1" x14ac:dyDescent="0.25">
      <c r="A57" s="30" t="s">
        <v>519</v>
      </c>
      <c r="B57" s="13" t="s">
        <v>505</v>
      </c>
      <c r="C57" s="30"/>
      <c r="D57" s="30"/>
      <c r="E57" s="81">
        <v>400000</v>
      </c>
      <c r="F57" s="81">
        <v>60000</v>
      </c>
      <c r="G57" s="81">
        <v>340000</v>
      </c>
      <c r="H57" s="31"/>
      <c r="I57" s="31"/>
      <c r="J57" s="31" t="s">
        <v>520</v>
      </c>
      <c r="K57" s="31"/>
      <c r="L57" s="31"/>
      <c r="M57" s="28"/>
    </row>
  </sheetData>
  <mergeCells count="30">
    <mergeCell ref="A54:M54"/>
    <mergeCell ref="A19:M19"/>
    <mergeCell ref="A22:M22"/>
    <mergeCell ref="A27:M27"/>
    <mergeCell ref="A33:M33"/>
    <mergeCell ref="A36:M36"/>
    <mergeCell ref="A45:M45"/>
    <mergeCell ref="A17:D17"/>
    <mergeCell ref="M5:M6"/>
    <mergeCell ref="E5:E6"/>
    <mergeCell ref="F5:I5"/>
    <mergeCell ref="J5:J6"/>
    <mergeCell ref="B5:B6"/>
    <mergeCell ref="C5:C6"/>
    <mergeCell ref="D5:D6"/>
    <mergeCell ref="K5:L5"/>
    <mergeCell ref="A11:M11"/>
    <mergeCell ref="A5:A6"/>
    <mergeCell ref="A1:M1"/>
    <mergeCell ref="A2:M2"/>
    <mergeCell ref="A3:M3"/>
    <mergeCell ref="A4:M4"/>
    <mergeCell ref="I9:I10"/>
    <mergeCell ref="C9:C10"/>
    <mergeCell ref="E9:E10"/>
    <mergeCell ref="F9:F10"/>
    <mergeCell ref="G9:G10"/>
    <mergeCell ref="D9:D10"/>
    <mergeCell ref="H9:H10"/>
    <mergeCell ref="A7:M7"/>
  </mergeCells>
  <pageMargins left="0.39370078740157483" right="0.39370078740157483" top="0.78740157480314965" bottom="0.59055118110236227" header="0" footer="0"/>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M1"/>
  <sheetViews>
    <sheetView zoomScale="91" zoomScaleNormal="91" workbookViewId="0">
      <selection activeCell="L65" sqref="L65"/>
    </sheetView>
  </sheetViews>
  <sheetFormatPr defaultRowHeight="14.4" x14ac:dyDescent="0.3"/>
  <sheetData>
    <row r="1" spans="3:13" ht="28.5" customHeight="1" x14ac:dyDescent="0.3">
      <c r="C1" s="341" t="s">
        <v>1070</v>
      </c>
      <c r="D1" s="341"/>
      <c r="E1" s="341"/>
      <c r="F1" s="341"/>
      <c r="G1" s="341"/>
      <c r="H1" s="341"/>
      <c r="I1" s="341"/>
      <c r="J1" s="341"/>
      <c r="K1" s="341"/>
      <c r="L1" s="341"/>
      <c r="M1" s="341"/>
    </row>
  </sheetData>
  <mergeCells count="1">
    <mergeCell ref="C1:M1"/>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sqref="A1:M1"/>
    </sheetView>
  </sheetViews>
  <sheetFormatPr defaultColWidth="9.109375" defaultRowHeight="13.8" x14ac:dyDescent="0.25"/>
  <cols>
    <col min="1" max="1" width="5" style="1" customWidth="1"/>
    <col min="2" max="2" width="18.5546875" style="1" customWidth="1"/>
    <col min="3" max="3" width="10.6640625" style="1" customWidth="1"/>
    <col min="4" max="4" width="8.33203125" style="1" customWidth="1"/>
    <col min="5" max="5" width="11.33203125" style="1" customWidth="1"/>
    <col min="6" max="7" width="11.44140625" style="1" customWidth="1"/>
    <col min="8" max="8" width="8" style="1" customWidth="1"/>
    <col min="9" max="9" width="9.109375" style="1"/>
    <col min="10" max="10" width="16.6640625" style="1" customWidth="1"/>
    <col min="11" max="11" width="9.109375" style="1"/>
    <col min="12" max="12" width="9.44140625" style="1" customWidth="1"/>
    <col min="13" max="13" width="11.88671875" style="1" customWidth="1"/>
    <col min="14" max="16384" width="9.109375" style="1"/>
  </cols>
  <sheetData>
    <row r="1" spans="1:13" x14ac:dyDescent="0.25">
      <c r="A1" s="283" t="s">
        <v>1070</v>
      </c>
      <c r="B1" s="283"/>
      <c r="C1" s="283"/>
      <c r="D1" s="283"/>
      <c r="E1" s="283"/>
      <c r="F1" s="283"/>
      <c r="G1" s="283"/>
      <c r="H1" s="283"/>
      <c r="I1" s="283"/>
      <c r="J1" s="283"/>
      <c r="K1" s="283"/>
      <c r="L1" s="283"/>
      <c r="M1" s="283"/>
    </row>
    <row r="2" spans="1:13" x14ac:dyDescent="0.25">
      <c r="A2" s="311" t="s">
        <v>987</v>
      </c>
      <c r="B2" s="311"/>
      <c r="C2" s="311"/>
      <c r="D2" s="311"/>
      <c r="E2" s="311"/>
      <c r="F2" s="311"/>
      <c r="G2" s="311"/>
      <c r="H2" s="311"/>
      <c r="I2" s="311"/>
      <c r="J2" s="311"/>
      <c r="K2" s="311"/>
      <c r="L2" s="311"/>
      <c r="M2" s="311"/>
    </row>
    <row r="3" spans="1:13" ht="14.4" thickBot="1" x14ac:dyDescent="0.3">
      <c r="A3" s="345" t="s">
        <v>672</v>
      </c>
      <c r="B3" s="345"/>
      <c r="C3" s="345"/>
      <c r="D3" s="345"/>
      <c r="E3" s="345"/>
      <c r="F3" s="345"/>
      <c r="G3" s="345"/>
      <c r="H3" s="345"/>
      <c r="I3" s="345"/>
      <c r="J3" s="345"/>
      <c r="K3" s="345"/>
      <c r="L3" s="345"/>
      <c r="M3" s="345"/>
    </row>
    <row r="4" spans="1:13" x14ac:dyDescent="0.25">
      <c r="A4" s="316" t="s">
        <v>554</v>
      </c>
      <c r="B4" s="317"/>
      <c r="C4" s="317"/>
      <c r="D4" s="317"/>
      <c r="E4" s="317"/>
      <c r="F4" s="317"/>
      <c r="G4" s="317"/>
      <c r="H4" s="317"/>
      <c r="I4" s="317"/>
      <c r="J4" s="317"/>
      <c r="K4" s="317"/>
      <c r="L4" s="317"/>
      <c r="M4" s="318"/>
    </row>
    <row r="5" spans="1:13" x14ac:dyDescent="0.25">
      <c r="A5" s="258" t="s">
        <v>783</v>
      </c>
      <c r="B5" s="258" t="s">
        <v>0</v>
      </c>
      <c r="C5" s="258" t="s">
        <v>71</v>
      </c>
      <c r="D5" s="258" t="s">
        <v>421</v>
      </c>
      <c r="E5" s="258" t="s">
        <v>422</v>
      </c>
      <c r="F5" s="258" t="s">
        <v>423</v>
      </c>
      <c r="G5" s="258"/>
      <c r="H5" s="258"/>
      <c r="I5" s="258"/>
      <c r="J5" s="258" t="s">
        <v>424</v>
      </c>
      <c r="K5" s="258" t="s">
        <v>78</v>
      </c>
      <c r="L5" s="258"/>
      <c r="M5" s="258" t="s">
        <v>425</v>
      </c>
    </row>
    <row r="6" spans="1:13" ht="53.25" customHeight="1" x14ac:dyDescent="0.25">
      <c r="A6" s="258"/>
      <c r="B6" s="258"/>
      <c r="C6" s="258"/>
      <c r="D6" s="258"/>
      <c r="E6" s="258"/>
      <c r="F6" s="109" t="s">
        <v>74</v>
      </c>
      <c r="G6" s="109" t="s">
        <v>426</v>
      </c>
      <c r="H6" s="109" t="s">
        <v>427</v>
      </c>
      <c r="I6" s="109" t="s">
        <v>428</v>
      </c>
      <c r="J6" s="258"/>
      <c r="K6" s="109" t="s">
        <v>429</v>
      </c>
      <c r="L6" s="109" t="s">
        <v>79</v>
      </c>
      <c r="M6" s="258"/>
    </row>
    <row r="7" spans="1:13" ht="69" customHeight="1" x14ac:dyDescent="0.25">
      <c r="A7" s="342" t="s">
        <v>920</v>
      </c>
      <c r="B7" s="343"/>
      <c r="C7" s="343"/>
      <c r="D7" s="343"/>
      <c r="E7" s="343"/>
      <c r="F7" s="343"/>
      <c r="G7" s="343"/>
      <c r="H7" s="343"/>
      <c r="I7" s="343"/>
      <c r="J7" s="343"/>
      <c r="K7" s="343"/>
      <c r="L7" s="343"/>
      <c r="M7" s="344"/>
    </row>
    <row r="8" spans="1:13" ht="198" customHeight="1" x14ac:dyDescent="0.25">
      <c r="A8" s="25">
        <v>1</v>
      </c>
      <c r="B8" s="25" t="s">
        <v>555</v>
      </c>
      <c r="C8" s="19" t="s">
        <v>671</v>
      </c>
      <c r="D8" s="179"/>
      <c r="E8" s="177">
        <v>1220000</v>
      </c>
      <c r="F8" s="178">
        <f>E8-G8-I8</f>
        <v>854559</v>
      </c>
      <c r="G8" s="178">
        <v>350000</v>
      </c>
      <c r="H8" s="25"/>
      <c r="I8" s="25">
        <v>15441</v>
      </c>
      <c r="J8" s="19" t="s">
        <v>908</v>
      </c>
      <c r="K8" s="25">
        <v>2017</v>
      </c>
      <c r="L8" s="25">
        <v>2019</v>
      </c>
      <c r="M8" s="19" t="s">
        <v>556</v>
      </c>
    </row>
    <row r="9" spans="1:13" ht="194.25" customHeight="1" x14ac:dyDescent="0.25">
      <c r="A9" s="25" t="s">
        <v>434</v>
      </c>
      <c r="B9" s="163" t="s">
        <v>921</v>
      </c>
      <c r="C9" s="19" t="s">
        <v>671</v>
      </c>
      <c r="D9" s="19"/>
      <c r="E9" s="180">
        <v>1190000</v>
      </c>
      <c r="F9" s="180">
        <f>E9-G9-I9</f>
        <v>824559</v>
      </c>
      <c r="G9" s="180">
        <v>350000</v>
      </c>
      <c r="H9" s="19"/>
      <c r="I9" s="19">
        <v>15441</v>
      </c>
      <c r="J9" s="19" t="s">
        <v>729</v>
      </c>
      <c r="K9" s="19">
        <v>2017</v>
      </c>
      <c r="L9" s="19">
        <v>2019</v>
      </c>
      <c r="M9" s="3"/>
    </row>
    <row r="10" spans="1:13" ht="122.25" customHeight="1" x14ac:dyDescent="0.25">
      <c r="A10" s="25" t="s">
        <v>6</v>
      </c>
      <c r="B10" s="163" t="s">
        <v>909</v>
      </c>
      <c r="C10" s="19" t="s">
        <v>671</v>
      </c>
      <c r="D10" s="19"/>
      <c r="E10" s="180">
        <v>30000</v>
      </c>
      <c r="F10" s="180">
        <v>30000</v>
      </c>
      <c r="G10" s="180">
        <v>0</v>
      </c>
      <c r="H10" s="19"/>
      <c r="I10" s="19"/>
      <c r="J10" s="19" t="s">
        <v>558</v>
      </c>
      <c r="K10" s="19">
        <v>2017</v>
      </c>
      <c r="L10" s="19">
        <v>2019</v>
      </c>
      <c r="M10" s="3"/>
    </row>
    <row r="11" spans="1:13" x14ac:dyDescent="0.25">
      <c r="E11" s="64"/>
      <c r="F11" s="64"/>
      <c r="G11" s="64"/>
    </row>
    <row r="12" spans="1:13" x14ac:dyDescent="0.25">
      <c r="E12" s="64"/>
      <c r="F12" s="64"/>
      <c r="G12" s="64"/>
    </row>
    <row r="13" spans="1:13" x14ac:dyDescent="0.25">
      <c r="E13" s="64"/>
      <c r="F13" s="64"/>
      <c r="G13" s="64"/>
    </row>
    <row r="14" spans="1:13" x14ac:dyDescent="0.25">
      <c r="E14" s="64"/>
      <c r="F14" s="64"/>
      <c r="G14" s="64"/>
    </row>
    <row r="15" spans="1:13" x14ac:dyDescent="0.25">
      <c r="E15" s="64"/>
      <c r="F15" s="64"/>
      <c r="G15" s="64"/>
    </row>
    <row r="16" spans="1:13" x14ac:dyDescent="0.25">
      <c r="E16" s="64"/>
      <c r="F16" s="64"/>
      <c r="G16" s="64"/>
    </row>
    <row r="17" spans="5:7" x14ac:dyDescent="0.25">
      <c r="E17" s="64"/>
      <c r="F17" s="64"/>
      <c r="G17" s="64"/>
    </row>
    <row r="18" spans="5:7" x14ac:dyDescent="0.25">
      <c r="E18" s="64"/>
      <c r="F18" s="64"/>
      <c r="G18" s="64"/>
    </row>
  </sheetData>
  <mergeCells count="14">
    <mergeCell ref="A7:M7"/>
    <mergeCell ref="A1:M1"/>
    <mergeCell ref="A2:M2"/>
    <mergeCell ref="A3:M3"/>
    <mergeCell ref="A4:M4"/>
    <mergeCell ref="A5:A6"/>
    <mergeCell ref="B5:B6"/>
    <mergeCell ref="C5:C6"/>
    <mergeCell ref="D5:D6"/>
    <mergeCell ref="E5:E6"/>
    <mergeCell ref="F5:I5"/>
    <mergeCell ref="J5:J6"/>
    <mergeCell ref="K5:L5"/>
    <mergeCell ref="M5:M6"/>
  </mergeCells>
  <pageMargins left="0.59055118110236227" right="0.59055118110236227" top="0.78740157480314965" bottom="0.59055118110236227" header="0" footer="0"/>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D19" sqref="D19"/>
    </sheetView>
  </sheetViews>
  <sheetFormatPr defaultColWidth="9.109375" defaultRowHeight="13.8" x14ac:dyDescent="0.25"/>
  <cols>
    <col min="1" max="1" width="5.88671875" style="1" customWidth="1"/>
    <col min="2" max="2" width="10.33203125" style="1" customWidth="1"/>
    <col min="3" max="4" width="9.109375" style="1"/>
    <col min="5" max="5" width="12.44140625" style="1" bestFit="1" customWidth="1"/>
    <col min="6" max="9" width="9.109375" style="1"/>
    <col min="10" max="10" width="11.44140625" style="1" customWidth="1"/>
    <col min="11" max="12" width="9.109375" style="1"/>
    <col min="13" max="13" width="13.6640625" style="1" customWidth="1"/>
    <col min="14" max="16384" width="9.109375" style="1"/>
  </cols>
  <sheetData>
    <row r="1" spans="1:13" x14ac:dyDescent="0.25">
      <c r="A1" s="283" t="s">
        <v>1070</v>
      </c>
      <c r="B1" s="283"/>
      <c r="C1" s="283"/>
      <c r="D1" s="283"/>
      <c r="E1" s="283"/>
      <c r="F1" s="283"/>
      <c r="G1" s="283"/>
      <c r="H1" s="283"/>
      <c r="I1" s="283"/>
      <c r="J1" s="283"/>
      <c r="K1" s="283"/>
      <c r="L1" s="283"/>
      <c r="M1" s="283"/>
    </row>
    <row r="2" spans="1:13" x14ac:dyDescent="0.25">
      <c r="A2" s="311" t="s">
        <v>987</v>
      </c>
      <c r="B2" s="311"/>
      <c r="C2" s="311"/>
      <c r="D2" s="311"/>
      <c r="E2" s="311"/>
      <c r="F2" s="311"/>
      <c r="G2" s="311"/>
      <c r="H2" s="311"/>
      <c r="I2" s="311"/>
      <c r="J2" s="311"/>
      <c r="K2" s="311"/>
      <c r="L2" s="311"/>
      <c r="M2" s="311"/>
    </row>
    <row r="3" spans="1:13" x14ac:dyDescent="0.25">
      <c r="A3" s="362" t="s">
        <v>673</v>
      </c>
      <c r="B3" s="363"/>
      <c r="C3" s="363"/>
      <c r="D3" s="363"/>
      <c r="E3" s="363"/>
      <c r="F3" s="363"/>
      <c r="G3" s="363"/>
      <c r="H3" s="363"/>
      <c r="I3" s="363"/>
      <c r="J3" s="363"/>
      <c r="K3" s="363"/>
      <c r="L3" s="363"/>
      <c r="M3" s="363"/>
    </row>
    <row r="4" spans="1:13" ht="14.4" thickBot="1" x14ac:dyDescent="0.3">
      <c r="A4" s="352" t="s">
        <v>785</v>
      </c>
      <c r="B4" s="352"/>
      <c r="C4" s="352"/>
      <c r="D4" s="352"/>
      <c r="E4" s="352"/>
      <c r="F4" s="352"/>
      <c r="G4" s="352"/>
      <c r="H4" s="352"/>
      <c r="I4" s="352"/>
      <c r="J4" s="352"/>
      <c r="K4" s="352"/>
      <c r="L4" s="352"/>
      <c r="M4" s="352"/>
    </row>
    <row r="5" spans="1:13" x14ac:dyDescent="0.25">
      <c r="A5" s="353" t="s">
        <v>70</v>
      </c>
      <c r="B5" s="353" t="s">
        <v>0</v>
      </c>
      <c r="C5" s="103" t="s">
        <v>527</v>
      </c>
      <c r="D5" s="353" t="s">
        <v>421</v>
      </c>
      <c r="E5" s="103" t="s">
        <v>528</v>
      </c>
      <c r="F5" s="356" t="s">
        <v>423</v>
      </c>
      <c r="G5" s="357"/>
      <c r="H5" s="357"/>
      <c r="I5" s="358"/>
      <c r="J5" s="353" t="s">
        <v>424</v>
      </c>
      <c r="K5" s="356" t="s">
        <v>78</v>
      </c>
      <c r="L5" s="358"/>
      <c r="M5" s="353" t="s">
        <v>425</v>
      </c>
    </row>
    <row r="6" spans="1:13" ht="34.799999999999997" thickBot="1" x14ac:dyDescent="0.3">
      <c r="A6" s="354"/>
      <c r="B6" s="354"/>
      <c r="C6" s="104" t="s">
        <v>529</v>
      </c>
      <c r="D6" s="354"/>
      <c r="E6" s="104" t="s">
        <v>530</v>
      </c>
      <c r="F6" s="359"/>
      <c r="G6" s="360"/>
      <c r="H6" s="360"/>
      <c r="I6" s="361"/>
      <c r="J6" s="354"/>
      <c r="K6" s="359"/>
      <c r="L6" s="361"/>
      <c r="M6" s="354"/>
    </row>
    <row r="7" spans="1:13" ht="22.8" x14ac:dyDescent="0.25">
      <c r="A7" s="354"/>
      <c r="B7" s="354"/>
      <c r="C7" s="104" t="s">
        <v>531</v>
      </c>
      <c r="D7" s="354"/>
      <c r="E7" s="105"/>
      <c r="F7" s="353" t="s">
        <v>74</v>
      </c>
      <c r="G7" s="353" t="s">
        <v>426</v>
      </c>
      <c r="H7" s="353" t="s">
        <v>427</v>
      </c>
      <c r="I7" s="353" t="s">
        <v>428</v>
      </c>
      <c r="J7" s="354"/>
      <c r="K7" s="104" t="s">
        <v>532</v>
      </c>
      <c r="L7" s="104" t="s">
        <v>533</v>
      </c>
      <c r="M7" s="354"/>
    </row>
    <row r="8" spans="1:13" ht="14.4" thickBot="1" x14ac:dyDescent="0.3">
      <c r="A8" s="355"/>
      <c r="B8" s="355"/>
      <c r="C8" s="106"/>
      <c r="D8" s="355"/>
      <c r="E8" s="106"/>
      <c r="F8" s="355"/>
      <c r="G8" s="355"/>
      <c r="H8" s="355"/>
      <c r="I8" s="355"/>
      <c r="J8" s="355"/>
      <c r="K8" s="107" t="s">
        <v>534</v>
      </c>
      <c r="L8" s="107" t="s">
        <v>535</v>
      </c>
      <c r="M8" s="355"/>
    </row>
    <row r="9" spans="1:13" ht="15" customHeight="1" x14ac:dyDescent="0.25">
      <c r="A9" s="373" t="s">
        <v>536</v>
      </c>
      <c r="B9" s="374"/>
      <c r="C9" s="374"/>
      <c r="D9" s="374"/>
      <c r="E9" s="374"/>
      <c r="F9" s="374"/>
      <c r="G9" s="374"/>
      <c r="H9" s="374"/>
      <c r="I9" s="374"/>
      <c r="J9" s="374"/>
      <c r="K9" s="374"/>
      <c r="L9" s="374"/>
      <c r="M9" s="375"/>
    </row>
    <row r="10" spans="1:13" ht="16.5" customHeight="1" x14ac:dyDescent="0.25">
      <c r="A10" s="1" t="s">
        <v>537</v>
      </c>
    </row>
    <row r="11" spans="1:13" ht="107.25" customHeight="1" thickBot="1" x14ac:dyDescent="0.3">
      <c r="A11" s="376" t="s">
        <v>1073</v>
      </c>
      <c r="B11" s="377"/>
      <c r="C11" s="377"/>
      <c r="D11" s="377"/>
      <c r="E11" s="377"/>
      <c r="F11" s="377"/>
      <c r="G11" s="377"/>
      <c r="H11" s="377"/>
      <c r="I11" s="377"/>
      <c r="J11" s="377"/>
      <c r="K11" s="377"/>
      <c r="L11" s="377"/>
      <c r="M11" s="378"/>
    </row>
    <row r="12" spans="1:13" ht="15" customHeight="1" x14ac:dyDescent="0.25">
      <c r="A12" s="379" t="s">
        <v>430</v>
      </c>
      <c r="B12" s="382" t="s">
        <v>538</v>
      </c>
      <c r="C12" s="349" t="s">
        <v>539</v>
      </c>
      <c r="D12" s="349"/>
      <c r="E12" s="346">
        <v>300000</v>
      </c>
      <c r="F12" s="349" t="s">
        <v>731</v>
      </c>
      <c r="G12" s="367" t="s">
        <v>732</v>
      </c>
      <c r="H12" s="349"/>
      <c r="I12" s="349"/>
      <c r="J12" s="370" t="s">
        <v>540</v>
      </c>
      <c r="K12" s="349" t="s">
        <v>120</v>
      </c>
      <c r="L12" s="349" t="s">
        <v>541</v>
      </c>
      <c r="M12" s="364" t="s">
        <v>542</v>
      </c>
    </row>
    <row r="13" spans="1:13" x14ac:dyDescent="0.25">
      <c r="A13" s="380"/>
      <c r="B13" s="383"/>
      <c r="C13" s="350"/>
      <c r="D13" s="350"/>
      <c r="E13" s="347"/>
      <c r="F13" s="350"/>
      <c r="G13" s="368"/>
      <c r="H13" s="350"/>
      <c r="I13" s="350"/>
      <c r="J13" s="371"/>
      <c r="K13" s="350"/>
      <c r="L13" s="350"/>
      <c r="M13" s="365"/>
    </row>
    <row r="14" spans="1:13" x14ac:dyDescent="0.25">
      <c r="A14" s="380"/>
      <c r="B14" s="383"/>
      <c r="C14" s="350"/>
      <c r="D14" s="350"/>
      <c r="E14" s="347"/>
      <c r="F14" s="350"/>
      <c r="G14" s="368"/>
      <c r="H14" s="350"/>
      <c r="I14" s="350"/>
      <c r="J14" s="371"/>
      <c r="K14" s="350"/>
      <c r="L14" s="350"/>
      <c r="M14" s="365"/>
    </row>
    <row r="15" spans="1:13" x14ac:dyDescent="0.25">
      <c r="A15" s="380"/>
      <c r="B15" s="383"/>
      <c r="C15" s="350"/>
      <c r="D15" s="350"/>
      <c r="E15" s="347"/>
      <c r="F15" s="350"/>
      <c r="G15" s="368"/>
      <c r="H15" s="350"/>
      <c r="I15" s="350"/>
      <c r="J15" s="371"/>
      <c r="K15" s="350"/>
      <c r="L15" s="350"/>
      <c r="M15" s="365"/>
    </row>
    <row r="16" spans="1:13" ht="145.5" customHeight="1" thickBot="1" x14ac:dyDescent="0.3">
      <c r="A16" s="381"/>
      <c r="B16" s="384"/>
      <c r="C16" s="351"/>
      <c r="D16" s="351"/>
      <c r="E16" s="348"/>
      <c r="F16" s="351"/>
      <c r="G16" s="369"/>
      <c r="H16" s="351"/>
      <c r="I16" s="351"/>
      <c r="J16" s="372"/>
      <c r="K16" s="351"/>
      <c r="L16" s="351"/>
      <c r="M16" s="366"/>
    </row>
  </sheetData>
  <mergeCells count="30">
    <mergeCell ref="A1:M1"/>
    <mergeCell ref="A2:M2"/>
    <mergeCell ref="A3:M3"/>
    <mergeCell ref="M12:M16"/>
    <mergeCell ref="G12:G16"/>
    <mergeCell ref="H12:H16"/>
    <mergeCell ref="I12:I16"/>
    <mergeCell ref="J12:J16"/>
    <mergeCell ref="K12:K16"/>
    <mergeCell ref="L12:L16"/>
    <mergeCell ref="A9:M9"/>
    <mergeCell ref="A11:M11"/>
    <mergeCell ref="A12:A16"/>
    <mergeCell ref="B12:B16"/>
    <mergeCell ref="C12:C16"/>
    <mergeCell ref="D12:D16"/>
    <mergeCell ref="E12:E16"/>
    <mergeCell ref="F12:F16"/>
    <mergeCell ref="A4:M4"/>
    <mergeCell ref="A5:A8"/>
    <mergeCell ref="B5:B8"/>
    <mergeCell ref="D5:D8"/>
    <mergeCell ref="F5:I6"/>
    <mergeCell ref="J5:J8"/>
    <mergeCell ref="K5:L6"/>
    <mergeCell ref="M5:M8"/>
    <mergeCell ref="F7:F8"/>
    <mergeCell ref="G7:G8"/>
    <mergeCell ref="H7:H8"/>
    <mergeCell ref="I7:I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11</vt:i4>
      </vt:variant>
    </vt:vector>
  </HeadingPairs>
  <TitlesOfParts>
    <vt:vector size="11" baseType="lpstr">
      <vt:lpstr>Titullapa</vt:lpstr>
      <vt:lpstr>1.daļaPabeigti</vt:lpstr>
      <vt:lpstr>2.daļaTurpinās Uzsākti </vt:lpstr>
      <vt:lpstr>3.daļaPlānotie</vt:lpstr>
      <vt:lpstr>4.daļaSAM3.3.1.</vt:lpstr>
      <vt:lpstr>5.daļaSAM5.6.2.</vt:lpstr>
      <vt:lpstr>kartes5.6.2.</vt:lpstr>
      <vt:lpstr>6.daļaSAM 5.5.1.</vt:lpstr>
      <vt:lpstr>7.daļaSAM.5.2.1.</vt:lpstr>
      <vt:lpstr>8.daļaSAM 8.1.2</vt:lpstr>
      <vt:lpstr>9.daļaSAM9.2.4.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Bašķere</cp:lastModifiedBy>
  <cp:lastPrinted>2017-04-03T11:36:55Z</cp:lastPrinted>
  <dcterms:created xsi:type="dcterms:W3CDTF">2016-01-12T13:42:29Z</dcterms:created>
  <dcterms:modified xsi:type="dcterms:W3CDTF">2017-04-03T13:39:00Z</dcterms:modified>
</cp:coreProperties>
</file>