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B1276E5D-CE20-43B3-9B34-3F6DD95F2371}" xr6:coauthVersionLast="47" xr6:coauthVersionMax="47" xr10:uidLastSave="{00000000-0000-0000-0000-000000000000}"/>
  <bookViews>
    <workbookView xWindow="28680" yWindow="5310" windowWidth="29040" windowHeight="15720" firstSheet="1" activeTab="2" xr2:uid="{00000000-000D-0000-FFFF-FFFF00000000}"/>
  </bookViews>
  <sheets>
    <sheet name="izlietojuma plāns" sheetId="4" state="hidden" r:id="rId1"/>
    <sheet name="Plāns 2026.-2028." sheetId="5" r:id="rId2"/>
    <sheet name="Sadalījums - pilsēta, pagasti" sheetId="3" r:id="rId3"/>
  </sheets>
  <definedNames>
    <definedName name="apr">#REF!</definedName>
    <definedName name="celi">#REF!</definedName>
    <definedName name="finans">#REF!</definedName>
    <definedName name="lauki">#REF!</definedName>
    <definedName name="nauda">#REF!</definedName>
    <definedName name="skait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" l="1"/>
  <c r="F20" i="5"/>
  <c r="J10" i="3"/>
  <c r="J11" i="3"/>
  <c r="J12" i="3"/>
  <c r="J13" i="3"/>
  <c r="J14" i="3"/>
  <c r="J15" i="3"/>
  <c r="J16" i="3"/>
  <c r="J17" i="3"/>
  <c r="J18" i="3"/>
  <c r="J19" i="3"/>
  <c r="J20" i="3"/>
  <c r="J21" i="3"/>
  <c r="J9" i="3"/>
  <c r="H24" i="3"/>
  <c r="D25" i="5" l="1"/>
  <c r="I24" i="3"/>
  <c r="D13" i="5"/>
  <c r="J24" i="3" l="1"/>
  <c r="F25" i="5"/>
  <c r="E25" i="5"/>
  <c r="F12" i="5"/>
  <c r="F13" i="5" s="1"/>
  <c r="E12" i="5"/>
  <c r="E13" i="5" s="1"/>
  <c r="F25" i="4"/>
  <c r="E22" i="4"/>
  <c r="E25" i="4" s="1"/>
  <c r="D20" i="4"/>
  <c r="D12" i="4"/>
  <c r="D13" i="4" s="1"/>
  <c r="D22" i="4" s="1"/>
  <c r="F12" i="4" l="1"/>
  <c r="F13" i="4" s="1"/>
  <c r="E12" i="4"/>
  <c r="E13" i="4" s="1"/>
  <c r="D25" i="4"/>
  <c r="D24" i="3" l="1"/>
  <c r="E24" i="3"/>
  <c r="F24" i="3"/>
  <c r="G24" i="3"/>
  <c r="C24" i="3"/>
</calcChain>
</file>

<file path=xl/sharedStrings.xml><?xml version="1.0" encoding="utf-8"?>
<sst xmlns="http://schemas.openxmlformats.org/spreadsheetml/2006/main" count="105" uniqueCount="61">
  <si>
    <t>Gulbene</t>
  </si>
  <si>
    <t>Kopā sadalījumam</t>
  </si>
  <si>
    <t>Procenti</t>
  </si>
  <si>
    <t>Kopā</t>
  </si>
  <si>
    <t>Summa EUR</t>
  </si>
  <si>
    <t>Pēc ceļu garuma 35%</t>
  </si>
  <si>
    <t>Pēc transportlīdzekļu skaita 30%</t>
  </si>
  <si>
    <t>Beļavas pagasts</t>
  </si>
  <si>
    <t>Druvienas pagasts</t>
  </si>
  <si>
    <t>Galgauskas pagasts</t>
  </si>
  <si>
    <t>Jaungulbenes pagasts</t>
  </si>
  <si>
    <t>Litenes pagasts</t>
  </si>
  <si>
    <t>Lizuma pagasts</t>
  </si>
  <si>
    <t>Līgo pagasts</t>
  </si>
  <si>
    <t>Rankas pagasts</t>
  </si>
  <si>
    <t>Stāmerienas pagasts</t>
  </si>
  <si>
    <t>Stradu pagasts</t>
  </si>
  <si>
    <t>Tirzas pagasts</t>
  </si>
  <si>
    <t>Daukstu pagasts</t>
  </si>
  <si>
    <t>Gulbenes novada pašvaldības</t>
  </si>
  <si>
    <t>autoceļu un ielu finansēšanai paredzētās valsts budžeta valsts autoceļa fonda</t>
  </si>
  <si>
    <t>programmas mērķdotācijas izlietojuma plāns 2024. - 2026.gadam</t>
  </si>
  <si>
    <t>I. Plānotā mērķdotācija pašvaldības autoceļu un ielu finansēšanai (EUR):</t>
  </si>
  <si>
    <t>2024.gads</t>
  </si>
  <si>
    <t>2025.gads</t>
  </si>
  <si>
    <t>2026.gads</t>
  </si>
  <si>
    <t>Mēķdotācijas atlikums uz perioda sākumu</t>
  </si>
  <si>
    <t>-</t>
  </si>
  <si>
    <t>Plānots saņemt mērķdotācijua</t>
  </si>
  <si>
    <t>Plānots izlietot mērķdotāciju</t>
  </si>
  <si>
    <t>Mērķdotācijas atlikums uz perioda beigām</t>
  </si>
  <si>
    <t>II.Mērķdotācijas autoceļu un ielu finansēšanai plānotais izlietojums (EUR):</t>
  </si>
  <si>
    <t>Mērķdotācijas izlietojuma veids</t>
  </si>
  <si>
    <t>Autoceļu un ielu būvprojektēšana</t>
  </si>
  <si>
    <t>Autoceļu un ielu būvniecība</t>
  </si>
  <si>
    <t>Autoceļu un ielu rekonstrukcija</t>
  </si>
  <si>
    <t>Autoceļu un ielu ikdienas uzturēšana</t>
  </si>
  <si>
    <t>Autoceļu un ielu periodiskā uzturēšana (atjaunošana)</t>
  </si>
  <si>
    <r>
      <t xml:space="preserve">Pārējie izdevumi </t>
    </r>
    <r>
      <rPr>
        <i/>
        <sz val="10"/>
        <color theme="1"/>
        <rFont val="Times New Roman"/>
        <family val="1"/>
        <charset val="186"/>
      </rPr>
      <t>(apsekošana, dokumentu sastādīšana)</t>
    </r>
  </si>
  <si>
    <t>KOPĀ:</t>
  </si>
  <si>
    <t>4.pielikums
pie 2024.gada 21.februāra Gulbenes novada pašvaldības saistošajiem noteikumiem Nr.1
 “Par Gulbenes novada pašvaldības budžetu 2024.gadam”</t>
  </si>
  <si>
    <t>Gulbenes novada pašvaldības domes priekšsēdētājs                           A.Caunītis</t>
  </si>
  <si>
    <t xml:space="preserve"> Pēc ielu, tiltu laukuma 35%</t>
  </si>
  <si>
    <t>2027.gads</t>
  </si>
  <si>
    <t>Rezerves fonds 30 %</t>
  </si>
  <si>
    <t>autoceļu un ielu finansēšanai paredzētās valsts budžeta valsts autoceļu fonda</t>
  </si>
  <si>
    <t>Plānots saņemt mērķdotāciju</t>
  </si>
  <si>
    <t>Mērķdotācijas atlikums uz perioda sākumu</t>
  </si>
  <si>
    <r>
      <t xml:space="preserve">I. Plānotā mērķdotācija pašvaldības autoceļu un ielu finansēšanai, </t>
    </r>
    <r>
      <rPr>
        <b/>
        <i/>
        <sz val="12"/>
        <color theme="1"/>
        <rFont val="Times New Roman"/>
        <family val="1"/>
        <charset val="186"/>
      </rPr>
      <t>euro</t>
    </r>
    <r>
      <rPr>
        <b/>
        <sz val="12"/>
        <color theme="1"/>
        <rFont val="Times New Roman"/>
        <family val="1"/>
        <charset val="186"/>
      </rPr>
      <t>:</t>
    </r>
  </si>
  <si>
    <r>
      <t xml:space="preserve">II.Mērķdotācijas autoceļu un ielu finansēšanai plānotais izlietojums, </t>
    </r>
    <r>
      <rPr>
        <b/>
        <i/>
        <sz val="12"/>
        <color theme="1"/>
        <rFont val="Times New Roman"/>
        <family val="1"/>
        <charset val="186"/>
      </rPr>
      <t>euro</t>
    </r>
    <r>
      <rPr>
        <b/>
        <sz val="12"/>
        <color theme="1"/>
        <rFont val="Times New Roman"/>
        <family val="1"/>
        <charset val="186"/>
      </rPr>
      <t>:</t>
    </r>
  </si>
  <si>
    <t>Papildus no valsts pārņemtajiem ceļiem</t>
  </si>
  <si>
    <t>Gulbenes novada pašvaldības domes priekšsēdētājs                           N.Mazūrs</t>
  </si>
  <si>
    <t>4.pielikums
pie 2026.gada __.februāra Gulbenes novada pašvaldības saistošajiem noteikumiem Nr.__
 “Par Gulbenes novada pašvaldības budžetu 2026.gadam”</t>
  </si>
  <si>
    <t>programmas mērķdotācijas izlietojuma plāns 2026. - 2028.gadam</t>
  </si>
  <si>
    <t>2028.gads</t>
  </si>
  <si>
    <t xml:space="preserve">Ceļu fonda līdzekļu sadalījums Gulbenes novada pilsētas un pagastu pārvaldēm 2026. gadā </t>
  </si>
  <si>
    <t>Gulbenes novada pašvaldības domes priekšsēdētājs                                                                                                     N.Mazūrs</t>
  </si>
  <si>
    <t>Lejasciema pagsts</t>
  </si>
  <si>
    <t>Teritorija</t>
  </si>
  <si>
    <t>Pagastu ceļu uzturēšana no pilsētas līdzekļiem</t>
  </si>
  <si>
    <t>4.pielikums
pie 2026.gada 5.februāra Gulbenes novada pašvaldības saistošajiem noteikumiem Nr.2
 “Par Gulbenes novada pašvaldības budžetu 2026.gadam”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</si>
</sst>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0"/>
      <color indexed="64"/>
      <name val="Arial"/>
      <family val="2"/>
      <charset val="186"/>
    </font>
    <font>
      <i/>
      <sz val="11"/>
      <color indexed="8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4"/>
      <color theme="9" tint="-0.249977111117893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sz val="11"/>
      <color rgb="FF000000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/>
    <xf numFmtId="0" fontId="6" fillId="0" borderId="0" xfId="0" applyFont="1"/>
    <xf numFmtId="0" fontId="8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4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13" fillId="0" borderId="0" xfId="0" applyFont="1"/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3" fontId="0" fillId="0" borderId="0" xfId="0" applyNumberFormat="1"/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9" fillId="3" borderId="1" xfId="0" applyFont="1" applyFill="1" applyBorder="1" applyAlignment="1">
      <alignment wrapText="1"/>
    </xf>
    <xf numFmtId="2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1" fontId="2" fillId="0" borderId="0" xfId="0" applyNumberFormat="1" applyFont="1"/>
    <xf numFmtId="0" fontId="7" fillId="2" borderId="1" xfId="0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0" fontId="11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 2" xfId="1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0E4A-AB0F-406F-817E-3F91D8F8EE16}">
  <dimension ref="A2:H29"/>
  <sheetViews>
    <sheetView workbookViewId="0">
      <selection activeCell="E31" sqref="E31"/>
    </sheetView>
  </sheetViews>
  <sheetFormatPr defaultRowHeight="15" x14ac:dyDescent="0.25"/>
  <cols>
    <col min="1" max="1" width="1.7109375" customWidth="1"/>
    <col min="2" max="2" width="5.28515625" customWidth="1"/>
    <col min="3" max="3" width="41.5703125" customWidth="1"/>
    <col min="4" max="6" width="10.140625" bestFit="1" customWidth="1"/>
  </cols>
  <sheetData>
    <row r="2" spans="1:6" ht="55.15" customHeight="1" x14ac:dyDescent="0.25">
      <c r="A2" s="46" t="s">
        <v>40</v>
      </c>
      <c r="B2" s="46"/>
      <c r="C2" s="46"/>
      <c r="D2" s="46"/>
      <c r="E2" s="46"/>
      <c r="F2" s="46"/>
    </row>
    <row r="3" spans="1:6" x14ac:dyDescent="0.25">
      <c r="A3" s="4"/>
      <c r="B3" s="4"/>
      <c r="C3" s="4"/>
      <c r="D3" s="4"/>
      <c r="E3" s="4"/>
      <c r="F3" s="4"/>
    </row>
    <row r="4" spans="1:6" ht="15.75" x14ac:dyDescent="0.25">
      <c r="A4" s="11"/>
      <c r="B4" s="47" t="s">
        <v>19</v>
      </c>
      <c r="C4" s="47"/>
      <c r="D4" s="47"/>
      <c r="E4" s="47"/>
      <c r="F4" s="47"/>
    </row>
    <row r="5" spans="1:6" ht="15.75" x14ac:dyDescent="0.25">
      <c r="A5" s="11"/>
      <c r="B5" s="47" t="s">
        <v>20</v>
      </c>
      <c r="C5" s="47"/>
      <c r="D5" s="47"/>
      <c r="E5" s="47"/>
      <c r="F5" s="47"/>
    </row>
    <row r="6" spans="1:6" ht="15.75" x14ac:dyDescent="0.25">
      <c r="A6" s="11"/>
      <c r="B6" s="47" t="s">
        <v>21</v>
      </c>
      <c r="C6" s="47"/>
      <c r="D6" s="47"/>
      <c r="E6" s="47"/>
      <c r="F6" s="47"/>
    </row>
    <row r="7" spans="1:6" x14ac:dyDescent="0.25">
      <c r="A7" s="11"/>
      <c r="B7" s="11"/>
      <c r="C7" s="11"/>
      <c r="D7" s="11"/>
      <c r="E7" s="11"/>
      <c r="F7" s="11"/>
    </row>
    <row r="8" spans="1:6" ht="15.75" x14ac:dyDescent="0.25">
      <c r="A8" s="11"/>
      <c r="B8" s="23" t="s">
        <v>22</v>
      </c>
      <c r="C8" s="11"/>
      <c r="D8" s="11"/>
      <c r="E8" s="11"/>
      <c r="F8" s="11"/>
    </row>
    <row r="9" spans="1:6" x14ac:dyDescent="0.25">
      <c r="A9" s="11"/>
      <c r="B9" s="11"/>
      <c r="C9" s="11"/>
      <c r="D9" s="11"/>
      <c r="E9" s="11"/>
      <c r="F9" s="11"/>
    </row>
    <row r="10" spans="1:6" x14ac:dyDescent="0.25">
      <c r="A10" s="11"/>
      <c r="B10" s="11"/>
      <c r="C10" s="11"/>
      <c r="D10" s="13" t="s">
        <v>23</v>
      </c>
      <c r="E10" s="13" t="s">
        <v>24</v>
      </c>
      <c r="F10" s="13" t="s">
        <v>25</v>
      </c>
    </row>
    <row r="11" spans="1:6" ht="16.149999999999999" customHeight="1" x14ac:dyDescent="0.25">
      <c r="A11" s="11"/>
      <c r="B11" s="9">
        <v>1</v>
      </c>
      <c r="C11" s="14" t="s">
        <v>26</v>
      </c>
      <c r="D11" s="15">
        <v>80013</v>
      </c>
      <c r="E11" s="15" t="s">
        <v>27</v>
      </c>
      <c r="F11" s="15" t="s">
        <v>27</v>
      </c>
    </row>
    <row r="12" spans="1:6" ht="16.149999999999999" customHeight="1" x14ac:dyDescent="0.25">
      <c r="A12" s="11"/>
      <c r="B12" s="9">
        <v>2</v>
      </c>
      <c r="C12" s="9" t="s">
        <v>28</v>
      </c>
      <c r="D12" s="15">
        <f>875680+25850</f>
        <v>901530</v>
      </c>
      <c r="E12" s="15">
        <f>D12</f>
        <v>901530</v>
      </c>
      <c r="F12" s="15">
        <f>D12</f>
        <v>901530</v>
      </c>
    </row>
    <row r="13" spans="1:6" ht="16.149999999999999" customHeight="1" x14ac:dyDescent="0.25">
      <c r="A13" s="11"/>
      <c r="B13" s="9">
        <v>3</v>
      </c>
      <c r="C13" s="9" t="s">
        <v>29</v>
      </c>
      <c r="D13" s="15">
        <f>D11+D12</f>
        <v>981543</v>
      </c>
      <c r="E13" s="15">
        <f>E12</f>
        <v>901530</v>
      </c>
      <c r="F13" s="15">
        <f>F12</f>
        <v>901530</v>
      </c>
    </row>
    <row r="14" spans="1:6" ht="16.149999999999999" customHeight="1" x14ac:dyDescent="0.25">
      <c r="A14" s="11"/>
      <c r="B14" s="9">
        <v>4</v>
      </c>
      <c r="C14" s="9" t="s">
        <v>30</v>
      </c>
      <c r="D14" s="16" t="s">
        <v>27</v>
      </c>
      <c r="E14" s="16" t="s">
        <v>27</v>
      </c>
      <c r="F14" s="16" t="s">
        <v>27</v>
      </c>
    </row>
    <row r="15" spans="1:6" x14ac:dyDescent="0.25">
      <c r="A15" s="11"/>
      <c r="B15" s="11"/>
      <c r="C15" s="11"/>
      <c r="D15" s="17"/>
      <c r="E15" s="17"/>
      <c r="F15" s="17"/>
    </row>
    <row r="16" spans="1:6" ht="15.75" x14ac:dyDescent="0.25">
      <c r="A16" s="11"/>
      <c r="B16" s="23" t="s">
        <v>31</v>
      </c>
      <c r="C16" s="11"/>
      <c r="D16" s="11"/>
      <c r="E16" s="11"/>
      <c r="F16" s="11"/>
    </row>
    <row r="17" spans="1:8" x14ac:dyDescent="0.25">
      <c r="A17" s="11"/>
      <c r="B17" s="12"/>
      <c r="C17" s="11"/>
      <c r="D17" s="11"/>
      <c r="E17" s="11"/>
      <c r="F17" s="11"/>
    </row>
    <row r="18" spans="1:8" x14ac:dyDescent="0.25">
      <c r="A18" s="11"/>
      <c r="B18" s="48" t="s">
        <v>32</v>
      </c>
      <c r="C18" s="49"/>
      <c r="D18" s="13" t="s">
        <v>23</v>
      </c>
      <c r="E18" s="13" t="s">
        <v>24</v>
      </c>
      <c r="F18" s="13" t="s">
        <v>25</v>
      </c>
    </row>
    <row r="19" spans="1:8" ht="15.6" customHeight="1" x14ac:dyDescent="0.25">
      <c r="A19" s="11"/>
      <c r="B19" s="9">
        <v>1</v>
      </c>
      <c r="C19" s="9" t="s">
        <v>33</v>
      </c>
      <c r="D19" s="15">
        <v>16335</v>
      </c>
      <c r="E19" s="15"/>
      <c r="F19" s="15"/>
    </row>
    <row r="20" spans="1:8" ht="15.6" customHeight="1" x14ac:dyDescent="0.25">
      <c r="A20" s="11"/>
      <c r="B20" s="9">
        <v>2</v>
      </c>
      <c r="C20" s="9" t="s">
        <v>34</v>
      </c>
      <c r="D20" s="15">
        <f>265241-D19</f>
        <v>248906</v>
      </c>
      <c r="E20" s="15">
        <v>218920</v>
      </c>
      <c r="F20" s="15">
        <v>218920</v>
      </c>
    </row>
    <row r="21" spans="1:8" ht="15.6" customHeight="1" x14ac:dyDescent="0.25">
      <c r="A21" s="11"/>
      <c r="B21" s="9">
        <v>3</v>
      </c>
      <c r="C21" s="9" t="s">
        <v>35</v>
      </c>
      <c r="D21" s="15"/>
      <c r="E21" s="15"/>
      <c r="F21" s="15"/>
    </row>
    <row r="22" spans="1:8" ht="15.6" customHeight="1" x14ac:dyDescent="0.25">
      <c r="A22" s="11"/>
      <c r="B22" s="9">
        <v>4</v>
      </c>
      <c r="C22" s="9" t="s">
        <v>36</v>
      </c>
      <c r="D22" s="15">
        <f>D13-D19-D20</f>
        <v>716302</v>
      </c>
      <c r="E22" s="15">
        <f>656760+25850</f>
        <v>682610</v>
      </c>
      <c r="F22" s="15">
        <v>682610</v>
      </c>
    </row>
    <row r="23" spans="1:8" ht="15.6" customHeight="1" x14ac:dyDescent="0.25">
      <c r="A23" s="11"/>
      <c r="B23" s="9">
        <v>5</v>
      </c>
      <c r="C23" s="9" t="s">
        <v>37</v>
      </c>
      <c r="D23" s="15"/>
      <c r="E23" s="15"/>
      <c r="F23" s="15"/>
    </row>
    <row r="24" spans="1:8" ht="15.6" customHeight="1" x14ac:dyDescent="0.25">
      <c r="A24" s="11"/>
      <c r="B24" s="9">
        <v>6</v>
      </c>
      <c r="C24" s="9" t="s">
        <v>38</v>
      </c>
      <c r="D24" s="15"/>
      <c r="E24" s="15"/>
      <c r="F24" s="15"/>
    </row>
    <row r="25" spans="1:8" ht="17.45" customHeight="1" x14ac:dyDescent="0.25">
      <c r="A25" s="11"/>
      <c r="B25" s="9"/>
      <c r="C25" s="18" t="s">
        <v>39</v>
      </c>
      <c r="D25" s="19">
        <f>SUM(D19:D24)</f>
        <v>981543</v>
      </c>
      <c r="E25" s="19">
        <f>SUM(E19:E24)</f>
        <v>901530</v>
      </c>
      <c r="F25" s="19">
        <f>SUM(F19:F24)</f>
        <v>901530</v>
      </c>
    </row>
    <row r="26" spans="1:8" x14ac:dyDescent="0.25">
      <c r="A26" s="11"/>
      <c r="B26" s="11"/>
      <c r="C26" s="20"/>
      <c r="D26" s="21"/>
      <c r="E26" s="21"/>
      <c r="F26" s="21"/>
    </row>
    <row r="27" spans="1:8" x14ac:dyDescent="0.25">
      <c r="A27" s="11"/>
      <c r="B27" s="11"/>
      <c r="C27" s="20"/>
      <c r="D27" s="21"/>
      <c r="E27" s="21"/>
      <c r="F27" s="21"/>
    </row>
    <row r="28" spans="1:8" ht="20.25" x14ac:dyDescent="0.3">
      <c r="A28" s="22"/>
      <c r="B28" s="45" t="s">
        <v>41</v>
      </c>
      <c r="C28" s="45"/>
      <c r="D28" s="45"/>
      <c r="E28" s="45"/>
      <c r="F28" s="45"/>
      <c r="G28" s="45"/>
      <c r="H28" s="45"/>
    </row>
    <row r="29" spans="1:8" x14ac:dyDescent="0.25">
      <c r="A29" s="11"/>
      <c r="B29" s="11"/>
      <c r="C29" s="11"/>
      <c r="D29" s="11"/>
      <c r="E29" s="11"/>
      <c r="F29" s="11"/>
    </row>
  </sheetData>
  <mergeCells count="6">
    <mergeCell ref="B28:H28"/>
    <mergeCell ref="A2:F2"/>
    <mergeCell ref="B4:F4"/>
    <mergeCell ref="B5:F5"/>
    <mergeCell ref="B6:F6"/>
    <mergeCell ref="B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9B2D-B685-4DE4-9D4B-22EEEE8A1F9A}">
  <dimension ref="A2:L29"/>
  <sheetViews>
    <sheetView topLeftCell="A19" workbookViewId="0">
      <selection activeCell="J19" sqref="J19"/>
    </sheetView>
  </sheetViews>
  <sheetFormatPr defaultRowHeight="15" x14ac:dyDescent="0.25"/>
  <cols>
    <col min="1" max="1" width="1.7109375" customWidth="1"/>
    <col min="2" max="2" width="5.28515625" customWidth="1"/>
    <col min="3" max="3" width="45.7109375" customWidth="1"/>
    <col min="4" max="4" width="11.5703125" customWidth="1"/>
    <col min="5" max="5" width="12.140625" customWidth="1"/>
    <col min="6" max="6" width="11.28515625" customWidth="1"/>
    <col min="8" max="8" width="10.42578125" customWidth="1"/>
  </cols>
  <sheetData>
    <row r="2" spans="1:8" ht="52.9" customHeight="1" x14ac:dyDescent="0.25">
      <c r="A2" s="46" t="s">
        <v>52</v>
      </c>
      <c r="B2" s="46"/>
      <c r="C2" s="46"/>
      <c r="D2" s="46"/>
      <c r="E2" s="46"/>
      <c r="F2" s="46"/>
    </row>
    <row r="3" spans="1:8" x14ac:dyDescent="0.25">
      <c r="A3" s="4"/>
      <c r="B3" s="4"/>
      <c r="C3" s="4"/>
      <c r="D3" s="4"/>
      <c r="E3" s="4"/>
      <c r="F3" s="4"/>
    </row>
    <row r="4" spans="1:8" ht="15.75" x14ac:dyDescent="0.25">
      <c r="A4" s="11"/>
      <c r="B4" s="47" t="s">
        <v>19</v>
      </c>
      <c r="C4" s="47"/>
      <c r="D4" s="47"/>
      <c r="E4" s="47"/>
      <c r="F4" s="47"/>
    </row>
    <row r="5" spans="1:8" ht="15.75" x14ac:dyDescent="0.25">
      <c r="A5" s="11"/>
      <c r="B5" s="47" t="s">
        <v>45</v>
      </c>
      <c r="C5" s="47"/>
      <c r="D5" s="47"/>
      <c r="E5" s="47"/>
      <c r="F5" s="47"/>
    </row>
    <row r="6" spans="1:8" ht="15.75" x14ac:dyDescent="0.25">
      <c r="A6" s="11"/>
      <c r="B6" s="47" t="s">
        <v>53</v>
      </c>
      <c r="C6" s="47"/>
      <c r="D6" s="47"/>
      <c r="E6" s="47"/>
      <c r="F6" s="47"/>
    </row>
    <row r="7" spans="1:8" x14ac:dyDescent="0.25">
      <c r="A7" s="11"/>
      <c r="B7" s="11"/>
      <c r="C7" s="11"/>
      <c r="D7" s="11"/>
      <c r="E7" s="11"/>
      <c r="F7" s="11"/>
    </row>
    <row r="8" spans="1:8" ht="15.75" x14ac:dyDescent="0.25">
      <c r="A8" s="11"/>
      <c r="B8" s="23" t="s">
        <v>48</v>
      </c>
      <c r="C8" s="11"/>
      <c r="D8" s="11"/>
      <c r="E8" s="11"/>
      <c r="F8" s="11"/>
    </row>
    <row r="9" spans="1:8" x14ac:dyDescent="0.25">
      <c r="A9" s="11"/>
      <c r="B9" s="11"/>
      <c r="C9" s="11"/>
      <c r="D9" s="11"/>
      <c r="E9" s="11"/>
      <c r="F9" s="11"/>
    </row>
    <row r="10" spans="1:8" x14ac:dyDescent="0.25">
      <c r="A10" s="11"/>
      <c r="B10" s="11"/>
      <c r="C10" s="11"/>
      <c r="D10" s="13" t="s">
        <v>25</v>
      </c>
      <c r="E10" s="13" t="s">
        <v>43</v>
      </c>
      <c r="F10" s="13" t="s">
        <v>54</v>
      </c>
    </row>
    <row r="11" spans="1:8" ht="18.600000000000001" customHeight="1" x14ac:dyDescent="0.25">
      <c r="A11" s="11"/>
      <c r="B11" s="16">
        <v>1</v>
      </c>
      <c r="C11" s="14" t="s">
        <v>47</v>
      </c>
      <c r="D11" s="15">
        <v>449313</v>
      </c>
      <c r="E11" s="15" t="s">
        <v>27</v>
      </c>
      <c r="F11" s="15" t="s">
        <v>27</v>
      </c>
    </row>
    <row r="12" spans="1:8" ht="18.600000000000001" customHeight="1" x14ac:dyDescent="0.25">
      <c r="A12" s="11"/>
      <c r="B12" s="16">
        <v>2</v>
      </c>
      <c r="C12" s="9" t="s">
        <v>46</v>
      </c>
      <c r="D12" s="15">
        <v>904566</v>
      </c>
      <c r="E12" s="15">
        <f>D12</f>
        <v>904566</v>
      </c>
      <c r="F12" s="15">
        <f>D12</f>
        <v>904566</v>
      </c>
    </row>
    <row r="13" spans="1:8" ht="18.600000000000001" customHeight="1" x14ac:dyDescent="0.25">
      <c r="A13" s="11"/>
      <c r="B13" s="16">
        <v>3</v>
      </c>
      <c r="C13" s="9" t="s">
        <v>29</v>
      </c>
      <c r="D13" s="15">
        <f>D11+D12</f>
        <v>1353879</v>
      </c>
      <c r="E13" s="15">
        <f>E12</f>
        <v>904566</v>
      </c>
      <c r="F13" s="15">
        <f>F12</f>
        <v>904566</v>
      </c>
    </row>
    <row r="14" spans="1:8" ht="18.600000000000001" customHeight="1" x14ac:dyDescent="0.25">
      <c r="A14" s="11"/>
      <c r="B14" s="16">
        <v>4</v>
      </c>
      <c r="C14" s="9" t="s">
        <v>30</v>
      </c>
      <c r="D14" s="16" t="s">
        <v>27</v>
      </c>
      <c r="E14" s="16" t="s">
        <v>27</v>
      </c>
      <c r="F14" s="16" t="s">
        <v>27</v>
      </c>
    </row>
    <row r="15" spans="1:8" x14ac:dyDescent="0.25">
      <c r="A15" s="11"/>
      <c r="B15" s="11"/>
      <c r="C15" s="11"/>
      <c r="D15" s="17"/>
      <c r="E15" s="17"/>
      <c r="F15" s="17"/>
    </row>
    <row r="16" spans="1:8" ht="15.75" x14ac:dyDescent="0.25">
      <c r="A16" s="11"/>
      <c r="B16" s="23" t="s">
        <v>49</v>
      </c>
      <c r="C16" s="11"/>
      <c r="D16" s="11"/>
      <c r="E16" s="11"/>
      <c r="F16" s="11"/>
      <c r="H16" s="26"/>
    </row>
    <row r="17" spans="1:12" x14ac:dyDescent="0.25">
      <c r="A17" s="11"/>
      <c r="B17" s="12"/>
      <c r="C17" s="11"/>
      <c r="D17" s="11"/>
      <c r="E17" s="11"/>
      <c r="F17" s="11"/>
    </row>
    <row r="18" spans="1:12" ht="18.600000000000001" customHeight="1" x14ac:dyDescent="0.25">
      <c r="A18" s="11"/>
      <c r="B18" s="48" t="s">
        <v>32</v>
      </c>
      <c r="C18" s="49"/>
      <c r="D18" s="13" t="s">
        <v>25</v>
      </c>
      <c r="E18" s="13" t="s">
        <v>43</v>
      </c>
      <c r="F18" s="13" t="s">
        <v>54</v>
      </c>
    </row>
    <row r="19" spans="1:12" ht="18.600000000000001" customHeight="1" x14ac:dyDescent="0.25">
      <c r="A19" s="11"/>
      <c r="B19" s="16">
        <v>1</v>
      </c>
      <c r="C19" s="9" t="s">
        <v>33</v>
      </c>
      <c r="D19" s="15">
        <v>50913</v>
      </c>
      <c r="E19" s="15">
        <v>58080</v>
      </c>
      <c r="F19" s="15" t="s">
        <v>27</v>
      </c>
      <c r="H19" s="26"/>
    </row>
    <row r="20" spans="1:12" ht="18.600000000000001" customHeight="1" x14ac:dyDescent="0.25">
      <c r="A20" s="11"/>
      <c r="B20" s="16">
        <v>2</v>
      </c>
      <c r="C20" s="9" t="s">
        <v>34</v>
      </c>
      <c r="D20" s="15">
        <v>421361</v>
      </c>
      <c r="E20" s="15">
        <v>213289</v>
      </c>
      <c r="F20" s="15">
        <f>F13-F22</f>
        <v>271369</v>
      </c>
      <c r="G20" s="26"/>
      <c r="H20" s="26"/>
    </row>
    <row r="21" spans="1:12" ht="18.600000000000001" customHeight="1" x14ac:dyDescent="0.25">
      <c r="A21" s="11"/>
      <c r="B21" s="16">
        <v>3</v>
      </c>
      <c r="C21" s="9" t="s">
        <v>35</v>
      </c>
      <c r="D21" s="15" t="s">
        <v>27</v>
      </c>
      <c r="E21" s="15" t="s">
        <v>27</v>
      </c>
      <c r="F21" s="15" t="s">
        <v>27</v>
      </c>
    </row>
    <row r="22" spans="1:12" ht="18.600000000000001" customHeight="1" x14ac:dyDescent="0.25">
      <c r="A22" s="11"/>
      <c r="B22" s="16">
        <v>4</v>
      </c>
      <c r="C22" s="9" t="s">
        <v>36</v>
      </c>
      <c r="D22" s="15">
        <v>881605</v>
      </c>
      <c r="E22" s="15">
        <v>633197</v>
      </c>
      <c r="F22" s="15">
        <v>633197</v>
      </c>
      <c r="J22" s="26"/>
      <c r="L22" s="26"/>
    </row>
    <row r="23" spans="1:12" ht="18.600000000000001" customHeight="1" x14ac:dyDescent="0.25">
      <c r="A23" s="11"/>
      <c r="B23" s="16">
        <v>5</v>
      </c>
      <c r="C23" s="9" t="s">
        <v>37</v>
      </c>
      <c r="D23" s="15" t="s">
        <v>27</v>
      </c>
      <c r="E23" s="15" t="s">
        <v>27</v>
      </c>
      <c r="F23" s="15" t="s">
        <v>27</v>
      </c>
    </row>
    <row r="24" spans="1:12" ht="18.600000000000001" customHeight="1" x14ac:dyDescent="0.25">
      <c r="A24" s="11"/>
      <c r="B24" s="16">
        <v>6</v>
      </c>
      <c r="C24" s="9" t="s">
        <v>38</v>
      </c>
      <c r="D24" s="15" t="s">
        <v>27</v>
      </c>
      <c r="E24" s="15" t="s">
        <v>27</v>
      </c>
      <c r="F24" s="15" t="s">
        <v>27</v>
      </c>
    </row>
    <row r="25" spans="1:12" ht="18.600000000000001" customHeight="1" x14ac:dyDescent="0.25">
      <c r="A25" s="11"/>
      <c r="B25" s="9"/>
      <c r="C25" s="18" t="s">
        <v>39</v>
      </c>
      <c r="D25" s="19">
        <f>SUM(D19:D24)</f>
        <v>1353879</v>
      </c>
      <c r="E25" s="19">
        <f>SUM(E19:E24)</f>
        <v>904566</v>
      </c>
      <c r="F25" s="19">
        <f>SUM(F19:F24)</f>
        <v>904566</v>
      </c>
    </row>
    <row r="26" spans="1:12" x14ac:dyDescent="0.25">
      <c r="A26" s="11"/>
      <c r="B26" s="11"/>
      <c r="C26" s="20"/>
      <c r="D26" s="21"/>
      <c r="E26" s="21"/>
      <c r="F26" s="21"/>
    </row>
    <row r="27" spans="1:12" x14ac:dyDescent="0.25">
      <c r="A27" s="11"/>
      <c r="B27" s="11"/>
      <c r="C27" s="20"/>
      <c r="D27" s="21"/>
      <c r="E27" s="21"/>
      <c r="F27" s="21"/>
    </row>
    <row r="28" spans="1:12" ht="20.25" x14ac:dyDescent="0.3">
      <c r="A28" s="22"/>
      <c r="B28" s="45" t="s">
        <v>51</v>
      </c>
      <c r="C28" s="45"/>
      <c r="D28" s="45"/>
      <c r="E28" s="45"/>
      <c r="F28" s="45"/>
      <c r="G28" s="45"/>
      <c r="H28" s="45"/>
    </row>
    <row r="29" spans="1:12" x14ac:dyDescent="0.25">
      <c r="A29" s="11"/>
      <c r="B29" s="11"/>
      <c r="C29" s="11"/>
      <c r="D29" s="11"/>
      <c r="E29" s="11"/>
      <c r="F29" s="11"/>
    </row>
  </sheetData>
  <mergeCells count="6">
    <mergeCell ref="B28:H28"/>
    <mergeCell ref="A2:F2"/>
    <mergeCell ref="B4:F4"/>
    <mergeCell ref="B5:F5"/>
    <mergeCell ref="B6:F6"/>
    <mergeCell ref="B18:C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zoomScaleNormal="100" workbookViewId="0">
      <pane ySplit="1" topLeftCell="A2" activePane="bottomLeft" state="frozen"/>
      <selection activeCell="Q22" sqref="Q22"/>
      <selection pane="bottomLeft" activeCell="K18" sqref="K18"/>
    </sheetView>
  </sheetViews>
  <sheetFormatPr defaultColWidth="8.85546875" defaultRowHeight="21" x14ac:dyDescent="0.35"/>
  <cols>
    <col min="1" max="1" width="19.42578125" style="2" customWidth="1"/>
    <col min="2" max="2" width="12.42578125" style="2" customWidth="1"/>
    <col min="3" max="3" width="12" style="2" customWidth="1"/>
    <col min="4" max="4" width="11.7109375" style="2" customWidth="1"/>
    <col min="5" max="5" width="12.42578125" style="2" customWidth="1"/>
    <col min="6" max="6" width="11.5703125" style="2" customWidth="1"/>
    <col min="7" max="7" width="12.28515625" style="2" customWidth="1"/>
    <col min="8" max="8" width="12.7109375" style="2" customWidth="1"/>
    <col min="9" max="9" width="12.28515625" style="2" customWidth="1"/>
    <col min="10" max="10" width="14.140625" style="2" customWidth="1"/>
    <col min="11" max="11" width="50.140625" style="2" customWidth="1"/>
    <col min="12" max="16384" width="8.85546875" style="2"/>
  </cols>
  <sheetData>
    <row r="1" spans="1:17" ht="21" hidden="1" customHeight="1" x14ac:dyDescent="0.35">
      <c r="A1" s="51"/>
      <c r="B1" s="51"/>
      <c r="C1" s="51"/>
      <c r="D1" s="51"/>
      <c r="E1" s="51"/>
      <c r="F1" s="51"/>
      <c r="G1" s="51"/>
      <c r="H1" s="51"/>
      <c r="I1" s="51"/>
    </row>
    <row r="2" spans="1:17" ht="21" hidden="1" customHeight="1" x14ac:dyDescent="0.35">
      <c r="A2" s="51"/>
      <c r="B2" s="51"/>
      <c r="C2" s="51"/>
      <c r="D2" s="51"/>
      <c r="E2" s="51"/>
      <c r="F2" s="51"/>
      <c r="G2" s="51"/>
      <c r="H2" s="51"/>
      <c r="I2" s="51"/>
    </row>
    <row r="3" spans="1:17" ht="56.45" customHeight="1" x14ac:dyDescent="0.35">
      <c r="A3" s="46" t="s">
        <v>60</v>
      </c>
      <c r="B3" s="46"/>
      <c r="C3" s="46"/>
      <c r="D3" s="46"/>
      <c r="E3" s="46"/>
      <c r="F3" s="46"/>
      <c r="G3" s="46"/>
      <c r="H3" s="46"/>
      <c r="I3" s="46"/>
      <c r="J3" s="46"/>
    </row>
    <row r="4" spans="1:17" ht="13.15" customHeight="1" x14ac:dyDescent="0.35">
      <c r="A4" s="4"/>
      <c r="B4" s="4"/>
      <c r="D4" s="4"/>
      <c r="E4" s="4"/>
      <c r="F4" s="4"/>
      <c r="G4" s="4"/>
      <c r="H4" s="4"/>
      <c r="I4" s="4"/>
    </row>
    <row r="5" spans="1:17" s="1" customFormat="1" ht="27.6" customHeight="1" x14ac:dyDescent="0.35">
      <c r="A5" s="54" t="s">
        <v>55</v>
      </c>
      <c r="B5" s="54"/>
      <c r="C5" s="54"/>
      <c r="D5" s="54"/>
      <c r="E5" s="54"/>
      <c r="F5" s="54"/>
      <c r="G5" s="54"/>
      <c r="H5" s="54"/>
      <c r="I5" s="54"/>
      <c r="J5" s="54"/>
      <c r="K5" s="4"/>
      <c r="L5" s="4"/>
      <c r="M5" s="4"/>
      <c r="N5" s="4"/>
      <c r="O5" s="4"/>
      <c r="P5" s="4"/>
      <c r="Q5" s="4"/>
    </row>
    <row r="6" spans="1:17" s="1" customFormat="1" ht="12.6" customHeight="1" x14ac:dyDescent="0.35">
      <c r="A6" s="5"/>
      <c r="B6" s="5"/>
      <c r="C6" s="5"/>
      <c r="D6" s="5"/>
      <c r="E6" s="5"/>
      <c r="F6" s="5"/>
      <c r="G6" s="5"/>
      <c r="H6" s="5"/>
      <c r="I6" s="5"/>
    </row>
    <row r="7" spans="1:17" ht="64.900000000000006" customHeight="1" x14ac:dyDescent="0.35">
      <c r="A7" s="52" t="s">
        <v>58</v>
      </c>
      <c r="B7" s="50" t="s">
        <v>6</v>
      </c>
      <c r="C7" s="50"/>
      <c r="D7" s="50" t="s">
        <v>5</v>
      </c>
      <c r="E7" s="50"/>
      <c r="F7" s="50" t="s">
        <v>42</v>
      </c>
      <c r="G7" s="50"/>
      <c r="H7" s="6" t="s">
        <v>59</v>
      </c>
      <c r="I7" s="25" t="s">
        <v>50</v>
      </c>
      <c r="J7" s="6" t="s">
        <v>1</v>
      </c>
      <c r="K7" s="3"/>
      <c r="L7" s="3"/>
      <c r="M7" s="3"/>
    </row>
    <row r="8" spans="1:17" ht="21.6" customHeight="1" x14ac:dyDescent="0.35">
      <c r="A8" s="53"/>
      <c r="B8" s="7" t="s">
        <v>2</v>
      </c>
      <c r="C8" s="8" t="s">
        <v>4</v>
      </c>
      <c r="D8" s="7" t="s">
        <v>2</v>
      </c>
      <c r="E8" s="7" t="s">
        <v>4</v>
      </c>
      <c r="F8" s="7" t="s">
        <v>2</v>
      </c>
      <c r="G8" s="7" t="s">
        <v>4</v>
      </c>
      <c r="H8" s="7" t="s">
        <v>4</v>
      </c>
      <c r="I8" s="24" t="s">
        <v>4</v>
      </c>
      <c r="J8" s="8" t="s">
        <v>4</v>
      </c>
    </row>
    <row r="9" spans="1:17" x14ac:dyDescent="0.35">
      <c r="A9" s="27" t="s">
        <v>7</v>
      </c>
      <c r="B9" s="31">
        <v>7.3425149999999997</v>
      </c>
      <c r="C9" s="32">
        <v>13484</v>
      </c>
      <c r="D9" s="31">
        <v>11.87518</v>
      </c>
      <c r="E9" s="32">
        <v>25442</v>
      </c>
      <c r="F9" s="31">
        <v>0</v>
      </c>
      <c r="G9" s="32">
        <v>0</v>
      </c>
      <c r="H9" s="32">
        <v>-468</v>
      </c>
      <c r="I9" s="33"/>
      <c r="J9" s="34">
        <f>C9+E9+G9+I9+H9</f>
        <v>38458</v>
      </c>
    </row>
    <row r="10" spans="1:17" x14ac:dyDescent="0.35">
      <c r="A10" s="27" t="s">
        <v>18</v>
      </c>
      <c r="B10" s="31">
        <v>5.0261699999999996</v>
      </c>
      <c r="C10" s="32">
        <v>9230</v>
      </c>
      <c r="D10" s="31">
        <v>10.19279</v>
      </c>
      <c r="E10" s="32">
        <v>21838</v>
      </c>
      <c r="F10" s="31">
        <v>1.6799999999999999E-2</v>
      </c>
      <c r="G10" s="32">
        <v>36</v>
      </c>
      <c r="H10" s="32">
        <v>-87</v>
      </c>
      <c r="I10" s="35">
        <v>3178</v>
      </c>
      <c r="J10" s="34">
        <f t="shared" ref="J10:J21" si="0">C10+E10+G10+I10+H10</f>
        <v>34195</v>
      </c>
    </row>
    <row r="11" spans="1:17" x14ac:dyDescent="0.35">
      <c r="A11" s="27" t="s">
        <v>8</v>
      </c>
      <c r="B11" s="31">
        <v>2.161829</v>
      </c>
      <c r="C11" s="32">
        <v>3970</v>
      </c>
      <c r="D11" s="31">
        <v>2.8335300000000001</v>
      </c>
      <c r="E11" s="32">
        <v>6071</v>
      </c>
      <c r="F11" s="31">
        <v>0</v>
      </c>
      <c r="G11" s="32">
        <v>0</v>
      </c>
      <c r="H11" s="32"/>
      <c r="I11" s="35"/>
      <c r="J11" s="34">
        <f t="shared" si="0"/>
        <v>10041</v>
      </c>
    </row>
    <row r="12" spans="1:17" x14ac:dyDescent="0.35">
      <c r="A12" s="28" t="s">
        <v>9</v>
      </c>
      <c r="B12" s="31">
        <v>2.9710640000000001</v>
      </c>
      <c r="C12" s="32">
        <v>5456</v>
      </c>
      <c r="D12" s="31">
        <v>5.7033300000000002</v>
      </c>
      <c r="E12" s="32">
        <v>12219</v>
      </c>
      <c r="F12" s="31">
        <v>0.125</v>
      </c>
      <c r="G12" s="32">
        <v>268</v>
      </c>
      <c r="H12" s="32"/>
      <c r="I12" s="35">
        <v>8441</v>
      </c>
      <c r="J12" s="34">
        <f t="shared" si="0"/>
        <v>26384</v>
      </c>
    </row>
    <row r="13" spans="1:17" ht="28.5" x14ac:dyDescent="0.35">
      <c r="A13" s="28" t="s">
        <v>10</v>
      </c>
      <c r="B13" s="31">
        <v>5.2122390000000003</v>
      </c>
      <c r="C13" s="32">
        <v>9572</v>
      </c>
      <c r="D13" s="31">
        <v>5.74078</v>
      </c>
      <c r="E13" s="32">
        <v>12299</v>
      </c>
      <c r="F13" s="31">
        <v>0.1003</v>
      </c>
      <c r="G13" s="32">
        <v>215</v>
      </c>
      <c r="H13" s="32"/>
      <c r="I13" s="35">
        <v>1638</v>
      </c>
      <c r="J13" s="34">
        <f t="shared" si="0"/>
        <v>23724</v>
      </c>
    </row>
    <row r="14" spans="1:17" x14ac:dyDescent="0.35">
      <c r="A14" s="28" t="s">
        <v>57</v>
      </c>
      <c r="B14" s="31">
        <v>6.3606670000000003</v>
      </c>
      <c r="C14" s="32">
        <v>11681</v>
      </c>
      <c r="D14" s="31">
        <v>10.44106</v>
      </c>
      <c r="E14" s="32">
        <v>22370</v>
      </c>
      <c r="F14" s="31">
        <v>0</v>
      </c>
      <c r="G14" s="32">
        <v>0</v>
      </c>
      <c r="H14" s="32"/>
      <c r="I14" s="35"/>
      <c r="J14" s="34">
        <f t="shared" si="0"/>
        <v>34051</v>
      </c>
    </row>
    <row r="15" spans="1:17" x14ac:dyDescent="0.35">
      <c r="A15" s="28" t="s">
        <v>11</v>
      </c>
      <c r="B15" s="31">
        <v>3.1617730000000002</v>
      </c>
      <c r="C15" s="32">
        <v>5806</v>
      </c>
      <c r="D15" s="31">
        <v>11.20539</v>
      </c>
      <c r="E15" s="32">
        <v>24007</v>
      </c>
      <c r="F15" s="31">
        <v>0.11840000000000001</v>
      </c>
      <c r="G15" s="32">
        <v>254</v>
      </c>
      <c r="H15" s="32"/>
      <c r="I15" s="35"/>
      <c r="J15" s="34">
        <f t="shared" si="0"/>
        <v>30067</v>
      </c>
    </row>
    <row r="16" spans="1:17" x14ac:dyDescent="0.35">
      <c r="A16" s="29" t="s">
        <v>13</v>
      </c>
      <c r="B16" s="31">
        <v>1.6449199999999999</v>
      </c>
      <c r="C16" s="32">
        <v>3021</v>
      </c>
      <c r="D16" s="31">
        <v>4.9611299999999998</v>
      </c>
      <c r="E16" s="32">
        <v>10629</v>
      </c>
      <c r="F16" s="31">
        <v>0</v>
      </c>
      <c r="G16" s="32">
        <v>0</v>
      </c>
      <c r="H16" s="32"/>
      <c r="I16" s="35"/>
      <c r="J16" s="34">
        <f t="shared" si="0"/>
        <v>13650</v>
      </c>
    </row>
    <row r="17" spans="1:10" x14ac:dyDescent="0.35">
      <c r="A17" s="28" t="s">
        <v>12</v>
      </c>
      <c r="B17" s="31">
        <v>8.0844690000000003</v>
      </c>
      <c r="C17" s="32">
        <v>14846</v>
      </c>
      <c r="D17" s="31">
        <v>8.8701100000000004</v>
      </c>
      <c r="E17" s="32">
        <v>19004</v>
      </c>
      <c r="F17" s="31">
        <v>0</v>
      </c>
      <c r="G17" s="32">
        <v>0</v>
      </c>
      <c r="H17" s="32"/>
      <c r="I17" s="35">
        <v>1562</v>
      </c>
      <c r="J17" s="34">
        <f t="shared" si="0"/>
        <v>35412</v>
      </c>
    </row>
    <row r="18" spans="1:10" x14ac:dyDescent="0.35">
      <c r="A18" s="28" t="s">
        <v>14</v>
      </c>
      <c r="B18" s="31">
        <v>8.4436129999999991</v>
      </c>
      <c r="C18" s="32">
        <v>15506</v>
      </c>
      <c r="D18" s="31">
        <v>9.2151499999999995</v>
      </c>
      <c r="E18" s="32">
        <v>19743</v>
      </c>
      <c r="F18" s="31">
        <v>0</v>
      </c>
      <c r="G18" s="32">
        <v>0</v>
      </c>
      <c r="H18" s="32"/>
      <c r="I18" s="35">
        <v>5808</v>
      </c>
      <c r="J18" s="34">
        <f t="shared" si="0"/>
        <v>41057</v>
      </c>
    </row>
    <row r="19" spans="1:10" x14ac:dyDescent="0.35">
      <c r="A19" s="28" t="s">
        <v>15</v>
      </c>
      <c r="B19" s="31">
        <v>4.9199120000000001</v>
      </c>
      <c r="C19" s="32">
        <v>9035</v>
      </c>
      <c r="D19" s="31">
        <v>7.2723199999999997</v>
      </c>
      <c r="E19" s="32">
        <v>15581</v>
      </c>
      <c r="F19" s="31">
        <v>0</v>
      </c>
      <c r="G19" s="32">
        <v>0</v>
      </c>
      <c r="H19" s="32"/>
      <c r="I19" s="35">
        <v>437</v>
      </c>
      <c r="J19" s="34">
        <f t="shared" si="0"/>
        <v>25053</v>
      </c>
    </row>
    <row r="20" spans="1:10" x14ac:dyDescent="0.35">
      <c r="A20" s="28" t="s">
        <v>16</v>
      </c>
      <c r="B20" s="31">
        <v>7.8037419999999997</v>
      </c>
      <c r="C20" s="32">
        <v>14331</v>
      </c>
      <c r="D20" s="31">
        <v>6.6762499999999996</v>
      </c>
      <c r="E20" s="32">
        <v>14304</v>
      </c>
      <c r="F20" s="31">
        <v>0.16700000000000001</v>
      </c>
      <c r="G20" s="32">
        <v>358</v>
      </c>
      <c r="H20" s="32">
        <v>-369</v>
      </c>
      <c r="I20" s="33"/>
      <c r="J20" s="34">
        <f t="shared" si="0"/>
        <v>28624</v>
      </c>
    </row>
    <row r="21" spans="1:10" x14ac:dyDescent="0.35">
      <c r="A21" s="28" t="s">
        <v>17</v>
      </c>
      <c r="B21" s="31">
        <v>3.980289</v>
      </c>
      <c r="C21" s="32">
        <v>7309</v>
      </c>
      <c r="D21" s="31">
        <v>5.0129799999999998</v>
      </c>
      <c r="E21" s="32">
        <v>10740</v>
      </c>
      <c r="F21" s="31">
        <v>0</v>
      </c>
      <c r="G21" s="32">
        <v>0</v>
      </c>
      <c r="H21" s="32"/>
      <c r="I21" s="33"/>
      <c r="J21" s="34">
        <f t="shared" si="0"/>
        <v>18049</v>
      </c>
    </row>
    <row r="22" spans="1:10" x14ac:dyDescent="0.35">
      <c r="A22" s="29" t="s">
        <v>0</v>
      </c>
      <c r="B22" s="31">
        <v>32.886800000000001</v>
      </c>
      <c r="C22" s="32">
        <v>60393</v>
      </c>
      <c r="D22" s="31">
        <v>0</v>
      </c>
      <c r="E22" s="32">
        <v>0</v>
      </c>
      <c r="F22" s="31">
        <v>99.4726</v>
      </c>
      <c r="G22" s="32">
        <v>213116</v>
      </c>
      <c r="H22" s="32">
        <v>924</v>
      </c>
      <c r="I22" s="33"/>
      <c r="J22" s="34">
        <f>C22+E22+G22+I22+H22</f>
        <v>274433</v>
      </c>
    </row>
    <row r="23" spans="1:10" ht="22.15" customHeight="1" x14ac:dyDescent="0.35">
      <c r="A23" s="30" t="s">
        <v>44</v>
      </c>
      <c r="B23" s="36"/>
      <c r="C23" s="37"/>
      <c r="D23" s="36"/>
      <c r="E23" s="37"/>
      <c r="F23" s="36"/>
      <c r="G23" s="37"/>
      <c r="H23" s="37"/>
      <c r="I23" s="38"/>
      <c r="J23" s="39">
        <v>271368</v>
      </c>
    </row>
    <row r="24" spans="1:10" s="44" customFormat="1" ht="24" customHeight="1" x14ac:dyDescent="0.25">
      <c r="A24" s="41" t="s">
        <v>3</v>
      </c>
      <c r="B24" s="42">
        <v>100</v>
      </c>
      <c r="C24" s="43">
        <f>SUM(C9:C22)</f>
        <v>183640</v>
      </c>
      <c r="D24" s="42">
        <f t="shared" ref="D24:I24" si="1">SUM(D9:D22)</f>
        <v>99.999999999999986</v>
      </c>
      <c r="E24" s="43">
        <f t="shared" si="1"/>
        <v>214247</v>
      </c>
      <c r="F24" s="42">
        <f t="shared" si="1"/>
        <v>100.0001</v>
      </c>
      <c r="G24" s="43">
        <f t="shared" si="1"/>
        <v>214247</v>
      </c>
      <c r="H24" s="43">
        <f t="shared" si="1"/>
        <v>0</v>
      </c>
      <c r="I24" s="43">
        <f t="shared" si="1"/>
        <v>21064</v>
      </c>
      <c r="J24" s="43">
        <f>SUM(J9:J23)</f>
        <v>904566</v>
      </c>
    </row>
    <row r="26" spans="1:10" x14ac:dyDescent="0.35">
      <c r="A26" s="10" t="s">
        <v>56</v>
      </c>
    </row>
    <row r="28" spans="1:10" x14ac:dyDescent="0.35">
      <c r="J28" s="40"/>
    </row>
  </sheetData>
  <mergeCells count="7">
    <mergeCell ref="B7:C7"/>
    <mergeCell ref="D7:E7"/>
    <mergeCell ref="F7:G7"/>
    <mergeCell ref="A1:I2"/>
    <mergeCell ref="A7:A8"/>
    <mergeCell ref="A5:J5"/>
    <mergeCell ref="A3:J3"/>
  </mergeCells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izlietojuma plāns</vt:lpstr>
      <vt:lpstr>Plāns 2026.-2028.</vt:lpstr>
      <vt:lpstr>Sadalījums - pilsēta, pagasti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Velga Apinīte</dc:creator>
  <cp:lastModifiedBy>Vita Baškere</cp:lastModifiedBy>
  <cp:lastPrinted>2026-02-05T14:36:36Z</cp:lastPrinted>
  <dcterms:created xsi:type="dcterms:W3CDTF">2021-01-04T09:36:15Z</dcterms:created>
  <dcterms:modified xsi:type="dcterms:W3CDTF">2026-02-06T08:31:01Z</dcterms:modified>
</cp:coreProperties>
</file>