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ta.baskere_gulbene\Desktop\lemumi\"/>
    </mc:Choice>
  </mc:AlternateContent>
  <xr:revisionPtr revIDLastSave="0" documentId="8_{D4F38FC5-67B6-404F-B095-EBB8AAC7C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s" sheetId="1" r:id="rId1"/>
  </sheets>
  <definedNames>
    <definedName name="_xlnm._FilterDatabase" localSheetId="0" hidden="1">Registrs!$A$8:$I$579</definedName>
    <definedName name="_xlnm.Print_Titles" localSheetId="0">Registrs!$3:$7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KQ8bXXd8+Fbc65wqJgsHKVpB8CDGmiVEJTHhW2RxoE="/>
    </ext>
  </extLst>
</workbook>
</file>

<file path=xl/calcChain.xml><?xml version="1.0" encoding="utf-8"?>
<calcChain xmlns="http://schemas.openxmlformats.org/spreadsheetml/2006/main">
  <c r="G566" i="1" l="1"/>
  <c r="G565" i="1"/>
  <c r="G564" i="1"/>
  <c r="H540" i="1"/>
  <c r="H539" i="1"/>
  <c r="H538" i="1"/>
  <c r="H537" i="1"/>
  <c r="H536" i="1"/>
  <c r="H533" i="1"/>
  <c r="G527" i="1"/>
  <c r="G526" i="1"/>
  <c r="G525" i="1"/>
  <c r="G524" i="1"/>
  <c r="H522" i="1"/>
  <c r="H521" i="1"/>
  <c r="H520" i="1"/>
  <c r="H519" i="1"/>
  <c r="H518" i="1"/>
  <c r="G517" i="1"/>
  <c r="G516" i="1"/>
  <c r="H515" i="1"/>
  <c r="H514" i="1"/>
  <c r="H513" i="1"/>
  <c r="H512" i="1"/>
  <c r="H511" i="1"/>
  <c r="H510" i="1"/>
  <c r="H509" i="1"/>
  <c r="G507" i="1"/>
  <c r="G506" i="1"/>
  <c r="G505" i="1"/>
  <c r="G504" i="1"/>
  <c r="G503" i="1"/>
  <c r="G502" i="1"/>
  <c r="H502" i="1" s="1"/>
  <c r="G501" i="1"/>
  <c r="H501" i="1" s="1"/>
  <c r="G500" i="1"/>
  <c r="H500" i="1" s="1"/>
  <c r="G499" i="1"/>
  <c r="H499" i="1" s="1"/>
  <c r="H498" i="1"/>
  <c r="G497" i="1"/>
  <c r="H497" i="1" s="1"/>
  <c r="G496" i="1"/>
  <c r="H496" i="1" s="1"/>
  <c r="H495" i="1"/>
  <c r="G494" i="1"/>
  <c r="G493" i="1"/>
  <c r="G492" i="1"/>
  <c r="G491" i="1"/>
  <c r="G487" i="1"/>
  <c r="H485" i="1"/>
  <c r="G482" i="1"/>
  <c r="G481" i="1"/>
  <c r="G480" i="1"/>
  <c r="G479" i="1"/>
  <c r="G478" i="1"/>
  <c r="G433" i="1"/>
  <c r="G422" i="1"/>
  <c r="H422" i="1" s="1"/>
  <c r="G421" i="1"/>
  <c r="H421" i="1" s="1"/>
  <c r="H420" i="1"/>
  <c r="H415" i="1"/>
  <c r="H413" i="1"/>
  <c r="H405" i="1"/>
  <c r="H404" i="1"/>
  <c r="H403" i="1"/>
  <c r="H402" i="1"/>
  <c r="H401" i="1"/>
  <c r="H399" i="1"/>
  <c r="H398" i="1"/>
  <c r="H397" i="1"/>
  <c r="H396" i="1"/>
  <c r="H395" i="1"/>
  <c r="H394" i="1"/>
  <c r="H392" i="1"/>
  <c r="H390" i="1"/>
  <c r="H389" i="1"/>
  <c r="H388" i="1"/>
  <c r="G387" i="1"/>
  <c r="H385" i="1"/>
  <c r="H384" i="1"/>
  <c r="G369" i="1"/>
  <c r="H369" i="1" s="1"/>
  <c r="G368" i="1"/>
  <c r="H368" i="1" s="1"/>
  <c r="H367" i="1"/>
  <c r="H350" i="1"/>
  <c r="H349" i="1"/>
  <c r="G348" i="1"/>
  <c r="H348" i="1" s="1"/>
  <c r="H347" i="1"/>
  <c r="G346" i="1"/>
  <c r="H345" i="1"/>
  <c r="H344" i="1"/>
  <c r="H343" i="1"/>
  <c r="G342" i="1"/>
  <c r="H342" i="1" s="1"/>
  <c r="H341" i="1"/>
  <c r="H340" i="1"/>
  <c r="H339" i="1"/>
  <c r="H338" i="1"/>
  <c r="H337" i="1"/>
  <c r="H336" i="1"/>
  <c r="G335" i="1"/>
  <c r="H335" i="1" s="1"/>
  <c r="G334" i="1"/>
  <c r="H334" i="1" s="1"/>
  <c r="H333" i="1"/>
  <c r="H332" i="1"/>
  <c r="G331" i="1"/>
  <c r="H331" i="1" s="1"/>
  <c r="G330" i="1"/>
  <c r="H330" i="1" s="1"/>
  <c r="H329" i="1"/>
  <c r="H328" i="1"/>
  <c r="G327" i="1"/>
  <c r="H327" i="1" s="1"/>
  <c r="G326" i="1"/>
  <c r="H326" i="1" s="1"/>
  <c r="H325" i="1"/>
  <c r="H324" i="1"/>
  <c r="H323" i="1"/>
  <c r="H322" i="1"/>
  <c r="G321" i="1"/>
  <c r="H321" i="1" s="1"/>
  <c r="H320" i="1"/>
  <c r="H319" i="1"/>
  <c r="G318" i="1"/>
  <c r="H318" i="1" s="1"/>
  <c r="H317" i="1"/>
  <c r="H316" i="1"/>
  <c r="H315" i="1"/>
  <c r="H314" i="1"/>
  <c r="G313" i="1"/>
  <c r="H313" i="1" s="1"/>
  <c r="G312" i="1"/>
  <c r="H312" i="1" s="1"/>
  <c r="H311" i="1"/>
  <c r="H310" i="1"/>
  <c r="H309" i="1"/>
  <c r="H308" i="1"/>
  <c r="H307" i="1"/>
  <c r="H305" i="1"/>
  <c r="H304" i="1"/>
  <c r="H302" i="1"/>
  <c r="H301" i="1"/>
  <c r="H300" i="1"/>
  <c r="H299" i="1"/>
  <c r="G297" i="1"/>
  <c r="H297" i="1" s="1"/>
  <c r="H296" i="1"/>
  <c r="H294" i="1"/>
  <c r="H293" i="1"/>
  <c r="H292" i="1"/>
  <c r="H291" i="1"/>
  <c r="H290" i="1"/>
  <c r="H289" i="1"/>
  <c r="H288" i="1"/>
  <c r="G287" i="1"/>
  <c r="G286" i="1"/>
  <c r="H286" i="1" s="1"/>
  <c r="G285" i="1"/>
  <c r="H285" i="1" s="1"/>
  <c r="G284" i="1"/>
  <c r="G283" i="1"/>
  <c r="H282" i="1"/>
  <c r="H280" i="1"/>
  <c r="H279" i="1"/>
  <c r="H276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G155" i="1"/>
  <c r="H141" i="1"/>
  <c r="H140" i="1"/>
  <c r="H137" i="1"/>
  <c r="H136" i="1"/>
  <c r="G132" i="1"/>
  <c r="G131" i="1"/>
  <c r="H131" i="1" s="1"/>
  <c r="H130" i="1"/>
  <c r="H129" i="1"/>
  <c r="G110" i="1"/>
  <c r="H84" i="1"/>
  <c r="G83" i="1"/>
  <c r="H83" i="1" s="1"/>
  <c r="G82" i="1"/>
  <c r="H82" i="1" s="1"/>
  <c r="G65" i="1"/>
  <c r="H65" i="1" s="1"/>
  <c r="H64" i="1"/>
  <c r="H60" i="1"/>
  <c r="H52" i="1"/>
  <c r="G50" i="1"/>
  <c r="H50" i="1" s="1"/>
  <c r="H49" i="1"/>
  <c r="H41" i="1"/>
  <c r="H40" i="1"/>
  <c r="H39" i="1"/>
  <c r="H38" i="1"/>
  <c r="G20" i="1"/>
  <c r="H20" i="1" s="1"/>
  <c r="H19" i="1"/>
  <c r="H10" i="1"/>
</calcChain>
</file>

<file path=xl/sharedStrings.xml><?xml version="1.0" encoding="utf-8"?>
<sst xmlns="http://schemas.openxmlformats.org/spreadsheetml/2006/main" count="2021" uniqueCount="933">
  <si>
    <t>Nr.p.k.</t>
  </si>
  <si>
    <t>Ceļa identifikators</t>
  </si>
  <si>
    <t>Ceļa nosaukums</t>
  </si>
  <si>
    <t>Ceļu raksturojošie parametri</t>
  </si>
  <si>
    <t>ceļš</t>
  </si>
  <si>
    <t>adrese (km)</t>
  </si>
  <si>
    <t>garums (km)</t>
  </si>
  <si>
    <t>seguma veids</t>
  </si>
  <si>
    <t>no</t>
  </si>
  <si>
    <t>līdz</t>
  </si>
  <si>
    <t>Beļavas pagasts</t>
  </si>
  <si>
    <t>D</t>
  </si>
  <si>
    <t>A100294000001</t>
  </si>
  <si>
    <t>Svelberģis-Rožlejas-Celmiņi</t>
  </si>
  <si>
    <t>grants</t>
  </si>
  <si>
    <t>A100294000002</t>
  </si>
  <si>
    <t xml:space="preserve"> Krūzītes-Spriņģi</t>
  </si>
  <si>
    <t>C</t>
  </si>
  <si>
    <t>A100294000003</t>
  </si>
  <si>
    <t>Spalvas-Strautiņi</t>
  </si>
  <si>
    <t>A100294000004</t>
  </si>
  <si>
    <t xml:space="preserve"> Grestes-Jēči-Beļava 2</t>
  </si>
  <si>
    <t>A100294000005</t>
  </si>
  <si>
    <t>Beļava-Kranci-Krieviņi</t>
  </si>
  <si>
    <t>A100294000006</t>
  </si>
  <si>
    <t>Beļava 2-Bērzukalns</t>
  </si>
  <si>
    <t>bez seguma</t>
  </si>
  <si>
    <t>B100294000007</t>
  </si>
  <si>
    <t xml:space="preserve"> Asarupes ceļš</t>
  </si>
  <si>
    <t>B100294000008</t>
  </si>
  <si>
    <t xml:space="preserve"> Plūdoņu ceļš</t>
  </si>
  <si>
    <t>B100294000009</t>
  </si>
  <si>
    <t xml:space="preserve"> Rečiņi-Spriņģi-Butāni</t>
  </si>
  <si>
    <t>B100294000010</t>
  </si>
  <si>
    <t>Celmiņi-Šķiņķi</t>
  </si>
  <si>
    <t>B100294000011</t>
  </si>
  <si>
    <t>Silamala-Krimi</t>
  </si>
  <si>
    <t>B100294000012</t>
  </si>
  <si>
    <t>Gāršnieki- Aizsili</t>
  </si>
  <si>
    <t>B100294000013</t>
  </si>
  <si>
    <t xml:space="preserve"> Eglenieki-Auguliena</t>
  </si>
  <si>
    <t>B100294000014</t>
  </si>
  <si>
    <t xml:space="preserve"> Jaugurķi-Sīļi</t>
  </si>
  <si>
    <t>B100294000015</t>
  </si>
  <si>
    <t xml:space="preserve"> Ambenieki-Celmiņi</t>
  </si>
  <si>
    <t>B100294000016</t>
  </si>
  <si>
    <t>Barani-Letes</t>
  </si>
  <si>
    <t>B100294000017</t>
  </si>
  <si>
    <t>Rutkastes-Valme</t>
  </si>
  <si>
    <t>B100294000018</t>
  </si>
  <si>
    <t>Vanagi-Kranci</t>
  </si>
  <si>
    <t>B100294000019</t>
  </si>
  <si>
    <t>Beļava-Auziņas</t>
  </si>
  <si>
    <t>B100294000020</t>
  </si>
  <si>
    <t xml:space="preserve"> Piena savāktuve-Branti</t>
  </si>
  <si>
    <t>B100294000021</t>
  </si>
  <si>
    <t>Vienības iela</t>
  </si>
  <si>
    <t>melnais</t>
  </si>
  <si>
    <t>B100294000022</t>
  </si>
  <si>
    <t>Kalna iela</t>
  </si>
  <si>
    <t>B100294000023</t>
  </si>
  <si>
    <t xml:space="preserve">Avotu iela </t>
  </si>
  <si>
    <t>B100294000024</t>
  </si>
  <si>
    <t xml:space="preserve">Kalna iela </t>
  </si>
  <si>
    <t>B100294000025</t>
  </si>
  <si>
    <t>Kļavkalnu iela</t>
  </si>
  <si>
    <t>B100294000026</t>
  </si>
  <si>
    <t>Pļavu iela</t>
  </si>
  <si>
    <t>B100294000027</t>
  </si>
  <si>
    <t xml:space="preserve">Saules iela </t>
  </si>
  <si>
    <t>B100294000028</t>
  </si>
  <si>
    <t>Lapu iela</t>
  </si>
  <si>
    <t>B100294000029</t>
  </si>
  <si>
    <t>Rožu iela</t>
  </si>
  <si>
    <t>B100294000030</t>
  </si>
  <si>
    <t>Ozolu iela</t>
  </si>
  <si>
    <t>B100294000031</t>
  </si>
  <si>
    <t>Liepu iela</t>
  </si>
  <si>
    <t>B100294000032</t>
  </si>
  <si>
    <t>Pilskalna iela</t>
  </si>
  <si>
    <t>B100294000033</t>
  </si>
  <si>
    <t>Dīķa iela</t>
  </si>
  <si>
    <t>B100294000034</t>
  </si>
  <si>
    <t>Parka iela</t>
  </si>
  <si>
    <t>B100294000035</t>
  </si>
  <si>
    <t>Bērzu iela</t>
  </si>
  <si>
    <t>B100294000036</t>
  </si>
  <si>
    <t>Ezera iela</t>
  </si>
  <si>
    <t>B100294000037</t>
  </si>
  <si>
    <t>B100294000038</t>
  </si>
  <si>
    <t>Saimniecības iela</t>
  </si>
  <si>
    <t>B100294000039</t>
  </si>
  <si>
    <t>Grantskalnu iela</t>
  </si>
  <si>
    <t>C100294000040</t>
  </si>
  <si>
    <t>Viduči-Dzirkaļi</t>
  </si>
  <si>
    <t>C100294000041</t>
  </si>
  <si>
    <t xml:space="preserve"> Ausmiņas-Gāršnieki</t>
  </si>
  <si>
    <t>C100294000042</t>
  </si>
  <si>
    <t>Dumbrāju ceļš</t>
  </si>
  <si>
    <t>C100294000043</t>
  </si>
  <si>
    <t xml:space="preserve"> Skola-Melderi</t>
  </si>
  <si>
    <t>C100294000044</t>
  </si>
  <si>
    <t xml:space="preserve"> Beļava-Ceriņkalns</t>
  </si>
  <si>
    <t>C100294000045</t>
  </si>
  <si>
    <t>Pilmaņi</t>
  </si>
  <si>
    <t>C100294000046</t>
  </si>
  <si>
    <t>Spriņģi-Ārņi</t>
  </si>
  <si>
    <t>C100294000047</t>
  </si>
  <si>
    <t>Barani-Naglene</t>
  </si>
  <si>
    <t>C100294000048</t>
  </si>
  <si>
    <t>Sīļu iela</t>
  </si>
  <si>
    <t>C100294000049</t>
  </si>
  <si>
    <t>Podnieku iela</t>
  </si>
  <si>
    <t>C100294000050</t>
  </si>
  <si>
    <t>Lauka iela</t>
  </si>
  <si>
    <t>C100294000051</t>
  </si>
  <si>
    <t>Gravas iela</t>
  </si>
  <si>
    <t>C100294000052</t>
  </si>
  <si>
    <t>Partizānu iela</t>
  </si>
  <si>
    <t>C100294000053</t>
  </si>
  <si>
    <t>Smilšu iela</t>
  </si>
  <si>
    <t>C100294000054</t>
  </si>
  <si>
    <t>Vidus iela</t>
  </si>
  <si>
    <t>Daukstu pagasts</t>
  </si>
  <si>
    <t>A100294100001</t>
  </si>
  <si>
    <t>Mālukalni-Zaķīši-Krapa </t>
  </si>
  <si>
    <t>grants </t>
  </si>
  <si>
    <t>A100294100002</t>
  </si>
  <si>
    <t>Krapa-Aizupieši-Gāršas ceļš</t>
  </si>
  <si>
    <t>A100294100003</t>
  </si>
  <si>
    <t>Madonas ceļš-Krapa</t>
  </si>
  <si>
    <t>A100294100004</t>
  </si>
  <si>
    <t>Stari-Blektes-Audīle</t>
  </si>
  <si>
    <t>melnais  </t>
  </si>
  <si>
    <t>A100294100005</t>
  </si>
  <si>
    <t>Jaunie kapi-Dzelzceļš</t>
  </si>
  <si>
    <t>B100294100006</t>
  </si>
  <si>
    <t xml:space="preserve"> 92.dzelzceļa km-Elstes </t>
  </si>
  <si>
    <t>B100294100007</t>
  </si>
  <si>
    <t>Elstu dz.pārb.-Melnsalas-85.km dz.pārb.</t>
  </si>
  <si>
    <t>B100294100008</t>
  </si>
  <si>
    <t>Kapukalns-Melderi-Krapas pietura</t>
  </si>
  <si>
    <t>B100294100009</t>
  </si>
  <si>
    <t xml:space="preserve">Daukstu veikals-Augstsalnieki </t>
  </si>
  <si>
    <t>0,00 </t>
  </si>
  <si>
    <t xml:space="preserve">grants </t>
  </si>
  <si>
    <t>B100294100010</t>
  </si>
  <si>
    <t xml:space="preserve">Medņi-Daukstes </t>
  </si>
  <si>
    <t>B100294100011</t>
  </si>
  <si>
    <t xml:space="preserve">Jansoni-Stūrīši </t>
  </si>
  <si>
    <t>B100294100012</t>
  </si>
  <si>
    <t>Grīvas-Krapas pasts </t>
  </si>
  <si>
    <t>B100294100013</t>
  </si>
  <si>
    <t>Stari-Veckrimi</t>
  </si>
  <si>
    <t>B100294100014</t>
  </si>
  <si>
    <t xml:space="preserve">Krapa –Skujiņas </t>
  </si>
  <si>
    <t>0,00</t>
  </si>
  <si>
    <t>B100294100015</t>
  </si>
  <si>
    <t>Dēgļi – Blīgznas</t>
  </si>
  <si>
    <t xml:space="preserve"> 0,00 </t>
  </si>
  <si>
    <t>B100294100016</t>
  </si>
  <si>
    <t>Elstu pien.-Dzidrumi-Medņi-Odzenieši</t>
  </si>
  <si>
    <t>bruģis</t>
  </si>
  <si>
    <t>B100294100017</t>
  </si>
  <si>
    <t>Skudras-Viduči-Mālukalni </t>
  </si>
  <si>
    <t> 3,50</t>
  </si>
  <si>
    <t>B100294100018</t>
  </si>
  <si>
    <t>Mototrases ceļš </t>
  </si>
  <si>
    <t xml:space="preserve">melnais </t>
  </si>
  <si>
    <t>B100294100019</t>
  </si>
  <si>
    <t>Elstu pienotava-Priednieki-Mirgas </t>
  </si>
  <si>
    <t>B100294100020</t>
  </si>
  <si>
    <t>Lejasandži-Mālukalni </t>
  </si>
  <si>
    <t xml:space="preserve">melnais  </t>
  </si>
  <si>
    <t>B100294100021</t>
  </si>
  <si>
    <t xml:space="preserve">V428   </t>
  </si>
  <si>
    <t>B100294100022</t>
  </si>
  <si>
    <t xml:space="preserve">Gatves-Vīksniņi-Ozoliņi </t>
  </si>
  <si>
    <t>B100294100023</t>
  </si>
  <si>
    <t xml:space="preserve"> 85.km dzelzceļa pārb.-Ušuru ezers </t>
  </si>
  <si>
    <t>B100294100024</t>
  </si>
  <si>
    <t>melnais </t>
  </si>
  <si>
    <t>B100294100025</t>
  </si>
  <si>
    <t>Centra iela </t>
  </si>
  <si>
    <t>B100294100026</t>
  </si>
  <si>
    <t xml:space="preserve"> Bišu iela </t>
  </si>
  <si>
    <t>B100294100027</t>
  </si>
  <si>
    <t xml:space="preserve">Torņa iela  </t>
  </si>
  <si>
    <t>B100294100028</t>
  </si>
  <si>
    <t> Skolas iela</t>
  </si>
  <si>
    <t>B100294100029</t>
  </si>
  <si>
    <t>Parka iela </t>
  </si>
  <si>
    <t>C100294100030</t>
  </si>
  <si>
    <t xml:space="preserve">Upatnieku ceļš </t>
  </si>
  <si>
    <t> grants</t>
  </si>
  <si>
    <t>C100294100031</t>
  </si>
  <si>
    <t xml:space="preserve">Sīpoliņu ceļš </t>
  </si>
  <si>
    <t>1,04</t>
  </si>
  <si>
    <t>C100294100032</t>
  </si>
  <si>
    <t>Vanagi-Simsonu drupas </t>
  </si>
  <si>
    <t>1,41 </t>
  </si>
  <si>
    <t>C100294100033</t>
  </si>
  <si>
    <t>Krimu ozols-Kramiņi</t>
  </si>
  <si>
    <t>C100294100034</t>
  </si>
  <si>
    <t>Audīle -Ošupi </t>
  </si>
  <si>
    <t>C100294100035</t>
  </si>
  <si>
    <t>Sāniela </t>
  </si>
  <si>
    <t>Zaķīši-Zaķakājas</t>
  </si>
  <si>
    <t>Druvienas pagasts</t>
  </si>
  <si>
    <t>A100294200001</t>
  </si>
  <si>
    <t>Ābelskalns-Jaunāres</t>
  </si>
  <si>
    <t>A100294200002</t>
  </si>
  <si>
    <t>Pamatskola-Jaunauziņas-Ceplīši</t>
  </si>
  <si>
    <t>B100294200003</t>
  </si>
  <si>
    <t>Pamatskola-Jaunāres</t>
  </si>
  <si>
    <t>B100294200004</t>
  </si>
  <si>
    <t>Mežkleivas-Brencīši</t>
  </si>
  <si>
    <t>B100294200005</t>
  </si>
  <si>
    <t>Bites-Silenieki</t>
  </si>
  <si>
    <t>B100294200006</t>
  </si>
  <si>
    <t>Silmaču ceļš</t>
  </si>
  <si>
    <t>B100294200007</t>
  </si>
  <si>
    <t>Pērle-Aldari-Aizvēji-Ziemeļi</t>
  </si>
  <si>
    <t>B100294200008</t>
  </si>
  <si>
    <t>Prēdeļi-Aldari</t>
  </si>
  <si>
    <t>B100294200009</t>
  </si>
  <si>
    <t>Druviena-Tirzieši</t>
  </si>
  <si>
    <t>B100294200010</t>
  </si>
  <si>
    <t>Jaunlaskumi-Tīrumkleivas</t>
  </si>
  <si>
    <t xml:space="preserve"> </t>
  </si>
  <si>
    <t>C100294200011</t>
  </si>
  <si>
    <t>Aizvēji-Zvirgzdiņi</t>
  </si>
  <si>
    <t>C100294200012</t>
  </si>
  <si>
    <t>Jaunāres-Cīrulīši</t>
  </si>
  <si>
    <t>C100294200013</t>
  </si>
  <si>
    <t>Jaunauziņas-Attīrīšanas</t>
  </si>
  <si>
    <t>Galgauskas pagasts</t>
  </si>
  <si>
    <t>A100294300001</t>
  </si>
  <si>
    <t>V439</t>
  </si>
  <si>
    <t>B100294300002</t>
  </si>
  <si>
    <t>Rimstavas-Pamati</t>
  </si>
  <si>
    <t>B100294300003</t>
  </si>
  <si>
    <t>Muiža-Žvirkalne</t>
  </si>
  <si>
    <t>B100294300004</t>
  </si>
  <si>
    <t>Tirzas stacija-Zeltiņi</t>
  </si>
  <si>
    <t>B100294300005</t>
  </si>
  <si>
    <t>Reiņi-Vietas</t>
  </si>
  <si>
    <t>B100294300006</t>
  </si>
  <si>
    <t>Rītiņi-Pārbrauktuve</t>
  </si>
  <si>
    <t>B100294300007</t>
  </si>
  <si>
    <t>Galgauska-Zemītes-Lielkaļi</t>
  </si>
  <si>
    <t>B100294300008</t>
  </si>
  <si>
    <t>Pumpuri-Jaunāmuiža</t>
  </si>
  <si>
    <t>B100294300009</t>
  </si>
  <si>
    <t>Dzeņi-Laimiņi-Kamalda</t>
  </si>
  <si>
    <t>B100294300010</t>
  </si>
  <si>
    <t>Vāverītes-Tirzas tilts</t>
  </si>
  <si>
    <t>B100294300011</t>
  </si>
  <si>
    <t>Ozoliņi-Božas</t>
  </si>
  <si>
    <t>B100294300012</t>
  </si>
  <si>
    <t>Galgauska-Brūklenāji</t>
  </si>
  <si>
    <t>B100294300013</t>
  </si>
  <si>
    <t>V428</t>
  </si>
  <si>
    <t>B100294300014</t>
  </si>
  <si>
    <t>Lejas iela</t>
  </si>
  <si>
    <t>B100294300015</t>
  </si>
  <si>
    <t>Veišu iela</t>
  </si>
  <si>
    <t>B100294300016</t>
  </si>
  <si>
    <t>B100294300017</t>
  </si>
  <si>
    <t>Līkā iela</t>
  </si>
  <si>
    <t>B100294300018</t>
  </si>
  <si>
    <t>Rimstavu iela</t>
  </si>
  <si>
    <t>C100294300019</t>
  </si>
  <si>
    <t>Žuburi-Austrumi</t>
  </si>
  <si>
    <t>C100294300020</t>
  </si>
  <si>
    <t>Ceļš uz kapiem</t>
  </si>
  <si>
    <t>C100294300021</t>
  </si>
  <si>
    <t>Sīļi-Pamati</t>
  </si>
  <si>
    <t>C100294300022</t>
  </si>
  <si>
    <t>Lāči-Malieši</t>
  </si>
  <si>
    <t>C100294300023</t>
  </si>
  <si>
    <t>Dzeņi-Kamalda</t>
  </si>
  <si>
    <t>C100294300024</t>
  </si>
  <si>
    <t>Zemītes-Lielpurvi</t>
  </si>
  <si>
    <t>C100294300025</t>
  </si>
  <si>
    <t>Galgauska-Dzelzceļa stacija</t>
  </si>
  <si>
    <t>C100294300026</t>
  </si>
  <si>
    <t>Priednieki-Vietas</t>
  </si>
  <si>
    <t>C100294300027</t>
  </si>
  <si>
    <t>Ceļš uz Eglājiem</t>
  </si>
  <si>
    <t>C100294300028</t>
  </si>
  <si>
    <t>Ceļš uz Skalbēm</t>
  </si>
  <si>
    <t>C100294300029</t>
  </si>
  <si>
    <t>Priednieki-Celmiņi</t>
  </si>
  <si>
    <t>C100294300030</t>
  </si>
  <si>
    <t>Skolas iela</t>
  </si>
  <si>
    <t>Jaungulbenes pagasts</t>
  </si>
  <si>
    <t>A100294400001</t>
  </si>
  <si>
    <t>Gulbītis-Indrāni</t>
  </si>
  <si>
    <t>A100294400002</t>
  </si>
  <si>
    <t>Imantas-Jaungulbene</t>
  </si>
  <si>
    <t>A100294400003</t>
  </si>
  <si>
    <t>Ušuru ceļš-Jaungulbene</t>
  </si>
  <si>
    <t>B100294400004</t>
  </si>
  <si>
    <t>Kazāki-Pauri</t>
  </si>
  <si>
    <t>B100294400005</t>
  </si>
  <si>
    <t>Lembi-Jaunagrumi</t>
  </si>
  <si>
    <t>B100294400006</t>
  </si>
  <si>
    <t>Mierakalns-Zaķakājas</t>
  </si>
  <si>
    <t>B100294400007</t>
  </si>
  <si>
    <t>Obrova-Jaunstāmeri</t>
  </si>
  <si>
    <t>B100294400008</t>
  </si>
  <si>
    <t>Jaunstāmeri-Doktas</t>
  </si>
  <si>
    <t>B100294400009</t>
  </si>
  <si>
    <t>Vēveri-Sveķu skola</t>
  </si>
  <si>
    <t>B100294400010</t>
  </si>
  <si>
    <t>Kaipi-Liede</t>
  </si>
  <si>
    <t>B100294400011</t>
  </si>
  <si>
    <t>Austrumi-Sēlieši</t>
  </si>
  <si>
    <t>B100294400012</t>
  </si>
  <si>
    <t>Aduliena-Liepas</t>
  </si>
  <si>
    <t>B100294400013</t>
  </si>
  <si>
    <t>Pīlādži-Tūjas</t>
  </si>
  <si>
    <t>B100294400014</t>
  </si>
  <si>
    <t>Gulbītis-Kraujas</t>
  </si>
  <si>
    <t>B100294400015</t>
  </si>
  <si>
    <t>Tūju fermas ceļš</t>
  </si>
  <si>
    <t>B100294400016</t>
  </si>
  <si>
    <t>Dambīši-Siladzirnavas</t>
  </si>
  <si>
    <t>B100294400017</t>
  </si>
  <si>
    <t>Videnieki-Viesturi</t>
  </si>
  <si>
    <t>B100294400018</t>
  </si>
  <si>
    <t>V431</t>
  </si>
  <si>
    <t>B100294400019</t>
  </si>
  <si>
    <t>B100294400020</t>
  </si>
  <si>
    <t>Baznīcas iela</t>
  </si>
  <si>
    <t>B100294400021</t>
  </si>
  <si>
    <t>B100294400022</t>
  </si>
  <si>
    <t>B100294400023</t>
  </si>
  <si>
    <t>B100294400024</t>
  </si>
  <si>
    <t>Tirgus iela</t>
  </si>
  <si>
    <t>B100294400025</t>
  </si>
  <si>
    <t>Vārpiņu iela</t>
  </si>
  <si>
    <t>C100294400026</t>
  </si>
  <si>
    <t>Vecais Madonas ceļš</t>
  </si>
  <si>
    <t>C100294400027</t>
  </si>
  <si>
    <t>Silalauzas-Kalniņi</t>
  </si>
  <si>
    <t>C100294400028</t>
  </si>
  <si>
    <t>Internāts-Gobas</t>
  </si>
  <si>
    <t>C100294400029</t>
  </si>
  <si>
    <t>C100294400030</t>
  </si>
  <si>
    <t>Lejasciema pagasts</t>
  </si>
  <si>
    <t>Mulcupes-Vizbulītes</t>
  </si>
  <si>
    <t>Lembupe-Ledupe</t>
  </si>
  <si>
    <t>Zvārtavi-Andriņi</t>
  </si>
  <si>
    <t>A100294500004</t>
  </si>
  <si>
    <t>Kapsētas Ceļš</t>
  </si>
  <si>
    <t>A100294500005</t>
  </si>
  <si>
    <t>Sinole-Gaujas tilts c.Šķūneniekiem</t>
  </si>
  <si>
    <t>A100294500006</t>
  </si>
  <si>
    <t>Menģele-Šoseja P27</t>
  </si>
  <si>
    <t>A100294500007</t>
  </si>
  <si>
    <t>Šoseja P34-Ratenieki</t>
  </si>
  <si>
    <t>A100294500008</t>
  </si>
  <si>
    <t>Veri-Jānuži</t>
  </si>
  <si>
    <t>B100294500009</t>
  </si>
  <si>
    <t>Jaundaņumārki-Cieskalni</t>
  </si>
  <si>
    <t>B100294500010</t>
  </si>
  <si>
    <t>Salaki-Mērupe</t>
  </si>
  <si>
    <t>B100294500011</t>
  </si>
  <si>
    <t>Mulcupes-Grimnauži</t>
  </si>
  <si>
    <t>B100294500012</t>
  </si>
  <si>
    <t>Līči-Jaunbebrupi</t>
  </si>
  <si>
    <t>B100294500013</t>
  </si>
  <si>
    <t>Svārbe-Aizpurve</t>
  </si>
  <si>
    <t>B100294500014</t>
  </si>
  <si>
    <t>Lapati-Ramapurvs</t>
  </si>
  <si>
    <t>B100294500015</t>
  </si>
  <si>
    <t>Apši-Upītes</t>
  </si>
  <si>
    <t>B100294500016</t>
  </si>
  <si>
    <t>Zvārtavi-Mauriņi</t>
  </si>
  <si>
    <t>B100294500017</t>
  </si>
  <si>
    <t>Gārša-Cepurkalni</t>
  </si>
  <si>
    <t>B100294500018</t>
  </si>
  <si>
    <t>Upmaļi-Dambakalns</t>
  </si>
  <si>
    <t>B100294500019</t>
  </si>
  <si>
    <t>Sinole-Krāces</t>
  </si>
  <si>
    <t>B100294500020</t>
  </si>
  <si>
    <t>Rožukalns -Vītiņi</t>
  </si>
  <si>
    <t>B100294500021</t>
  </si>
  <si>
    <t>Podnieki-Bārīši</t>
  </si>
  <si>
    <t>B100294500022</t>
  </si>
  <si>
    <t>Silavas-Melnalkšņi</t>
  </si>
  <si>
    <t>B100294500023</t>
  </si>
  <si>
    <t>Šoseja P34-Miķītes</t>
  </si>
  <si>
    <t>B100294500024</t>
  </si>
  <si>
    <t>Bozemnieki-Pincikājas</t>
  </si>
  <si>
    <t>B100294500025</t>
  </si>
  <si>
    <t>Umari-Krampani</t>
  </si>
  <si>
    <t>B100294500026</t>
  </si>
  <si>
    <t>Ozoli-Palata</t>
  </si>
  <si>
    <t>B100294500027</t>
  </si>
  <si>
    <t>Veri-Jānužu kaltes</t>
  </si>
  <si>
    <t>B200294500028</t>
  </si>
  <si>
    <t>Cepurītes-Latvasas</t>
  </si>
  <si>
    <t>B100294500029</t>
  </si>
  <si>
    <t>Tirzas iela</t>
  </si>
  <si>
    <t>B100294500030</t>
  </si>
  <si>
    <t>Dārza iela</t>
  </si>
  <si>
    <t>B100294500031</t>
  </si>
  <si>
    <t>Rūpnieku iela</t>
  </si>
  <si>
    <t>B100294500032</t>
  </si>
  <si>
    <t>Imantas iela</t>
  </si>
  <si>
    <t>B100294500033</t>
  </si>
  <si>
    <t>A.Sakses iela</t>
  </si>
  <si>
    <t>B100294500034</t>
  </si>
  <si>
    <t>B100294500035</t>
  </si>
  <si>
    <t>B100294500036</t>
  </si>
  <si>
    <t>Krasta iela</t>
  </si>
  <si>
    <t>B100294500037</t>
  </si>
  <si>
    <t>B100294500038</t>
  </si>
  <si>
    <t>Kalēju iela</t>
  </si>
  <si>
    <t>B100294500039</t>
  </si>
  <si>
    <t>Rīgas iela</t>
  </si>
  <si>
    <t>C100294500040</t>
  </si>
  <si>
    <t>Šoseja P34-Estrāde</t>
  </si>
  <si>
    <t>C100294500041</t>
  </si>
  <si>
    <t>Bozemnieki-Olekši</t>
  </si>
  <si>
    <t>C100294500042</t>
  </si>
  <si>
    <t>Bozemnieki-Krampani</t>
  </si>
  <si>
    <t>C100294500043</t>
  </si>
  <si>
    <t>Madaras-Ozoli</t>
  </si>
  <si>
    <t>C100294500044</t>
  </si>
  <si>
    <t>Cepļi-Kilpani</t>
  </si>
  <si>
    <t>C100294500045</t>
  </si>
  <si>
    <t>Līča iela</t>
  </si>
  <si>
    <t>C100294500046</t>
  </si>
  <si>
    <t>Litenes pagasts</t>
  </si>
  <si>
    <t>B100294600001</t>
  </si>
  <si>
    <t>Litene-Līcīši</t>
  </si>
  <si>
    <t>B100294600002</t>
  </si>
  <si>
    <t>Litenes stacija-Sopuļi-Jaunsilenieki</t>
  </si>
  <si>
    <t>B100294600003</t>
  </si>
  <si>
    <t>Kordona-Sils-Silmalas</t>
  </si>
  <si>
    <t>B100294600004</t>
  </si>
  <si>
    <t>Kordona- Aurova</t>
  </si>
  <si>
    <t>B100294600005</t>
  </si>
  <si>
    <t>Slāvieši- Ezermalas</t>
  </si>
  <si>
    <t>B100294600006</t>
  </si>
  <si>
    <t>Svilti-Mieriņi</t>
  </si>
  <si>
    <t>B100294600007</t>
  </si>
  <si>
    <t>Sopuļi-Monte-Jaunsilenieki</t>
  </si>
  <si>
    <t>B100294600008</t>
  </si>
  <si>
    <t>Elstu ceļš</t>
  </si>
  <si>
    <t>B100294600009</t>
  </si>
  <si>
    <t>Vecais ceļš- Egles</t>
  </si>
  <si>
    <t>B100294600010</t>
  </si>
  <si>
    <t>Vārpiņas-Villes-Aurova</t>
  </si>
  <si>
    <t>B100294600011</t>
  </si>
  <si>
    <t>Ķirši - Virzas</t>
  </si>
  <si>
    <t>B100294600012</t>
  </si>
  <si>
    <t>Vecais Balvu ceļš</t>
  </si>
  <si>
    <t>B100294600013</t>
  </si>
  <si>
    <t>Skujenieki - Zāģernieki</t>
  </si>
  <si>
    <t>B100294600014</t>
  </si>
  <si>
    <t>Lešķi- Laiviņas</t>
  </si>
  <si>
    <t>B100294600015</t>
  </si>
  <si>
    <t>Vecsprukuļi- Strautiņi</t>
  </si>
  <si>
    <t>B100294600016</t>
  </si>
  <si>
    <t>Dzelzceļa pārbrauktuve- Sāmsalas</t>
  </si>
  <si>
    <t>B100294600017</t>
  </si>
  <si>
    <t>Oliņu ceļš</t>
  </si>
  <si>
    <t>B100294600018</t>
  </si>
  <si>
    <t>Vārpiņu krustojums-Priednieki</t>
  </si>
  <si>
    <t>B100294600019</t>
  </si>
  <si>
    <t>Alūksnes ceļš-Birzmaļi</t>
  </si>
  <si>
    <t>B100294600020</t>
  </si>
  <si>
    <t>Kūšalas-Ezerkalns-Kalnapunkti-Induļi</t>
  </si>
  <si>
    <t>B100294600021</t>
  </si>
  <si>
    <t>Monte - Lugaži</t>
  </si>
  <si>
    <t>B100294600022</t>
  </si>
  <si>
    <t>Lugaži- Jaunošmales</t>
  </si>
  <si>
    <t>B100294600023</t>
  </si>
  <si>
    <t>Jaunsilenieki- Mugurupes</t>
  </si>
  <si>
    <t>B100294600024</t>
  </si>
  <si>
    <t>Dāmaņi - Ezermalas</t>
  </si>
  <si>
    <t>B100294600025</t>
  </si>
  <si>
    <t>Aurova- Dobkalni</t>
  </si>
  <si>
    <t>B100294600026</t>
  </si>
  <si>
    <t>Dzirnkalns- Ganības</t>
  </si>
  <si>
    <t>B100294600027</t>
  </si>
  <si>
    <t>Vārpiņu krustojums- Zaķaploki</t>
  </si>
  <si>
    <t>B100294600028</t>
  </si>
  <si>
    <t>Cemeri- Asari</t>
  </si>
  <si>
    <t>B100294600029</t>
  </si>
  <si>
    <t>Sprukuļi- Zvirgzdiņi</t>
  </si>
  <si>
    <t>B100294600030</t>
  </si>
  <si>
    <t>Grīvas- Silenieki- Stradu pagasts</t>
  </si>
  <si>
    <t>B100294600031</t>
  </si>
  <si>
    <t>Salas-Purviņi</t>
  </si>
  <si>
    <t>B100294600032</t>
  </si>
  <si>
    <t>Kaudzītes-Kamenes</t>
  </si>
  <si>
    <t>B100294600033</t>
  </si>
  <si>
    <t>Vilkumuižas ceļš</t>
  </si>
  <si>
    <t>B100294600034</t>
  </si>
  <si>
    <t>Kūdrāji- Asniņi</t>
  </si>
  <si>
    <t>B100294600035</t>
  </si>
  <si>
    <t>B100294600036</t>
  </si>
  <si>
    <t>Pededzes iela</t>
  </si>
  <si>
    <t>B100294600037</t>
  </si>
  <si>
    <t>Jaunlitenes iela</t>
  </si>
  <si>
    <t>B100294600038</t>
  </si>
  <si>
    <t>Klusā iela</t>
  </si>
  <si>
    <t>B100294600039</t>
  </si>
  <si>
    <t>Balvu iela</t>
  </si>
  <si>
    <t>B100294600040</t>
  </si>
  <si>
    <t>Silavas iela</t>
  </si>
  <si>
    <t>C100294600041</t>
  </si>
  <si>
    <t>Pērkoni- Mazpērkoni</t>
  </si>
  <si>
    <t>C100294600042</t>
  </si>
  <si>
    <t>Zāģernieki - Magones</t>
  </si>
  <si>
    <t>C100294600043</t>
  </si>
  <si>
    <t>Fabrikas- Elksnīši</t>
  </si>
  <si>
    <t>C100294600044</t>
  </si>
  <si>
    <t>Ķirši- Priednieki</t>
  </si>
  <si>
    <t>C200294600045</t>
  </si>
  <si>
    <t>Ozolkrasti - Pededznieki</t>
  </si>
  <si>
    <t>C100294600046</t>
  </si>
  <si>
    <t>Oliņi- Parks</t>
  </si>
  <si>
    <t>C100294600047</t>
  </si>
  <si>
    <t>Jaundāmaņi- Salenieku purvs</t>
  </si>
  <si>
    <t>betona plāksnes</t>
  </si>
  <si>
    <t>C100294600048</t>
  </si>
  <si>
    <t xml:space="preserve">Grantskalni-Attīrīšanas iekārtas </t>
  </si>
  <si>
    <t>C100294600049</t>
  </si>
  <si>
    <t>Salmiņi- Mucenieki</t>
  </si>
  <si>
    <t>C100294600050</t>
  </si>
  <si>
    <t>Mierkalni- Dīķīši</t>
  </si>
  <si>
    <t>C100294600051</t>
  </si>
  <si>
    <t>Pievedceļš Jaunsileniekiem</t>
  </si>
  <si>
    <t>C100294600052</t>
  </si>
  <si>
    <t>Ancuļi- Mežmāja</t>
  </si>
  <si>
    <t>C100294600053</t>
  </si>
  <si>
    <t>C100294600054</t>
  </si>
  <si>
    <t>Lauku iela</t>
  </si>
  <si>
    <t>C100294600055</t>
  </si>
  <si>
    <t>Pagastmājas  iela</t>
  </si>
  <si>
    <t>C100294600056</t>
  </si>
  <si>
    <t>Graudu iela</t>
  </si>
  <si>
    <t>C100294600057</t>
  </si>
  <si>
    <t>C100294600058</t>
  </si>
  <si>
    <t>C100294600059</t>
  </si>
  <si>
    <t xml:space="preserve">Parka iela </t>
  </si>
  <si>
    <t>C100294600060</t>
  </si>
  <si>
    <t xml:space="preserve">Avotiņu iela </t>
  </si>
  <si>
    <t>C100294600061</t>
  </si>
  <si>
    <t>Zeltiņu iela</t>
  </si>
  <si>
    <t>Līgo pagasts</t>
  </si>
  <si>
    <t>A100294800001</t>
  </si>
  <si>
    <t xml:space="preserve"> Siltais-Ušuri</t>
  </si>
  <si>
    <t>A100294800002</t>
  </si>
  <si>
    <t xml:space="preserve"> Siltais-Liedupes</t>
  </si>
  <si>
    <t>A100294800003</t>
  </si>
  <si>
    <t xml:space="preserve"> Liedupes-Rožkalni</t>
  </si>
  <si>
    <t>A100294800004</t>
  </si>
  <si>
    <t>Dravenieki-Lapši</t>
  </si>
  <si>
    <t>A100294800005</t>
  </si>
  <si>
    <t>Lapši-Ušuri</t>
  </si>
  <si>
    <t>A200294800006</t>
  </si>
  <si>
    <t>Līgo muiža-Dzelzavas robeža</t>
  </si>
  <si>
    <t>B100294800007</t>
  </si>
  <si>
    <t>Varītes-Vecezeriņi</t>
  </si>
  <si>
    <t>B100294800008</t>
  </si>
  <si>
    <t>Stukmaņi- Jaunasarupji-Roznieki</t>
  </si>
  <si>
    <t>B100294800009</t>
  </si>
  <si>
    <t>Ceriņi-Jaunrozes</t>
  </si>
  <si>
    <t>B100294800010</t>
  </si>
  <si>
    <t>Uplejas-Jaunāmuiža</t>
  </si>
  <si>
    <t>B100294800011</t>
  </si>
  <si>
    <t>Stukmaņi-Eļmi</t>
  </si>
  <si>
    <t>B100294800012</t>
  </si>
  <si>
    <t>Jāņukalns-Srautnieki-Krasta 20</t>
  </si>
  <si>
    <t>B100294800013</t>
  </si>
  <si>
    <t>B100294800014</t>
  </si>
  <si>
    <t>Līvānu iela</t>
  </si>
  <si>
    <t>B100294800015</t>
  </si>
  <si>
    <t>B100294800016</t>
  </si>
  <si>
    <t>Vītolu iela</t>
  </si>
  <si>
    <t>B100294800017</t>
  </si>
  <si>
    <t>B100294800018</t>
  </si>
  <si>
    <t>C100294800019</t>
  </si>
  <si>
    <t>Dravenieki-Ielejas</t>
  </si>
  <si>
    <t>C100294800020</t>
  </si>
  <si>
    <t>Jasmīni-Stradi</t>
  </si>
  <si>
    <t>C100294800021</t>
  </si>
  <si>
    <t>Ērgļi-Auzāni</t>
  </si>
  <si>
    <t>C100294800022</t>
  </si>
  <si>
    <t>Riesti-Podziņas</t>
  </si>
  <si>
    <t>C100294800023</t>
  </si>
  <si>
    <t>Jaunāmuiža-Plēsums</t>
  </si>
  <si>
    <t>C100294800024</t>
  </si>
  <si>
    <t>Kaltes ceļš</t>
  </si>
  <si>
    <t>Lizuma pagasts</t>
  </si>
  <si>
    <t>A100294700001</t>
  </si>
  <si>
    <t>Ražotāji-Grūšļi-Censoņi-Kalniņi</t>
  </si>
  <si>
    <t>A100294700002</t>
  </si>
  <si>
    <t xml:space="preserve">Kalēji-Mežāres-Elstes-Taures </t>
  </si>
  <si>
    <t>A100294700003</t>
  </si>
  <si>
    <t xml:space="preserve">Velēna-Grimnauži-Līkās priedes </t>
  </si>
  <si>
    <t>A100294700004</t>
  </si>
  <si>
    <t xml:space="preserve">Internāts-Mārtiņi </t>
  </si>
  <si>
    <t>B100294700005</t>
  </si>
  <si>
    <t>Silenieki-Podnieki-Velēnmuiža-Grūšļi</t>
  </si>
  <si>
    <t>B100294700006</t>
  </si>
  <si>
    <t xml:space="preserve">Rīdūži- Strēbeles- Rankas pag.rob. </t>
  </si>
  <si>
    <t>B100294700007</t>
  </si>
  <si>
    <t xml:space="preserve">Lizums-Kalēji-Avoti </t>
  </si>
  <si>
    <t>B100294700008</t>
  </si>
  <si>
    <t>Rublēni-Pieti</t>
  </si>
  <si>
    <t>B100294700009</t>
  </si>
  <si>
    <t xml:space="preserve">Melderi-Grauži-Vinķeles </t>
  </si>
  <si>
    <t>B100294700010</t>
  </si>
  <si>
    <t xml:space="preserve">Velēnmuiža-Augstie kalni-Draudzes skola </t>
  </si>
  <si>
    <t>B100294700011</t>
  </si>
  <si>
    <t xml:space="preserve">Kalēji-Kolanģi-Melderi </t>
  </si>
  <si>
    <t>B100294700012</t>
  </si>
  <si>
    <t xml:space="preserve">Velēna-Draudzesskola </t>
  </si>
  <si>
    <t>B100294700013</t>
  </si>
  <si>
    <t xml:space="preserve">Mežāres-Smilškalni-Rodzupi </t>
  </si>
  <si>
    <t>B100294700014</t>
  </si>
  <si>
    <t xml:space="preserve">Poļu purvs-Grūšļi </t>
  </si>
  <si>
    <t>B100294700015</t>
  </si>
  <si>
    <t xml:space="preserve">Velēnmuiža-Sila kapi </t>
  </si>
  <si>
    <t>B100294700016</t>
  </si>
  <si>
    <t xml:space="preserve">Lizuma ceļš-Upītes </t>
  </si>
  <si>
    <t>B100294700017</t>
  </si>
  <si>
    <t xml:space="preserve">Apsītes-Priedaine </t>
  </si>
  <si>
    <t xml:space="preserve">Ražotāji-Klajumi </t>
  </si>
  <si>
    <t>B100294700019</t>
  </si>
  <si>
    <t xml:space="preserve">Ražotāji-Rūpnīca </t>
  </si>
  <si>
    <t>B100294700020</t>
  </si>
  <si>
    <t xml:space="preserve">Jaunkalniņi-Rublēni </t>
  </si>
  <si>
    <t>B100294700021</t>
  </si>
  <si>
    <t>V442</t>
  </si>
  <si>
    <t>B100294700022</t>
  </si>
  <si>
    <t>B100294700023</t>
  </si>
  <si>
    <t>B100294700024</t>
  </si>
  <si>
    <t>B100294700025</t>
  </si>
  <si>
    <t>B100294700026</t>
  </si>
  <si>
    <t>Klintis - Aptieka</t>
  </si>
  <si>
    <t>C100294700027</t>
  </si>
  <si>
    <t xml:space="preserve">Siena miltu kalte-Akmens tilts-Senči </t>
  </si>
  <si>
    <t>C100294700028</t>
  </si>
  <si>
    <t xml:space="preserve">Ķīvītes-Gārškalns </t>
  </si>
  <si>
    <t>C100294700029</t>
  </si>
  <si>
    <t xml:space="preserve">Podnieki-Ķieģeļceplis </t>
  </si>
  <si>
    <t>Rankas pagasts</t>
  </si>
  <si>
    <t>Vālodzes-Sejatas</t>
  </si>
  <si>
    <t>A100294900002</t>
  </si>
  <si>
    <t>Ranka-Lācītes</t>
  </si>
  <si>
    <t>A100294900003</t>
  </si>
  <si>
    <t>Ranka-Rankas stacija</t>
  </si>
  <si>
    <t>B200294900004</t>
  </si>
  <si>
    <t>Rēveļi-Mežsilieši-Vērzemnieki</t>
  </si>
  <si>
    <t>B100294900005</t>
  </si>
  <si>
    <t>Mežsilieši -Kaudzītes</t>
  </si>
  <si>
    <t>B100294900006</t>
  </si>
  <si>
    <t>Uriekstes stacija-Kaļvji</t>
  </si>
  <si>
    <t>B100294900007</t>
  </si>
  <si>
    <t>Mežsētas-Vecāmuiža</t>
  </si>
  <si>
    <t>B100294900008</t>
  </si>
  <si>
    <t>Dambakalns-Birzieši</t>
  </si>
  <si>
    <t>B100294900009</t>
  </si>
  <si>
    <t>Sejatas -Veczimzas</t>
  </si>
  <si>
    <t>B100294900010</t>
  </si>
  <si>
    <t>Degļupe-Strēlnieki</t>
  </si>
  <si>
    <t>B100294900011</t>
  </si>
  <si>
    <t xml:space="preserve"> Rēveļi-Sējata</t>
  </si>
  <si>
    <t>B100294900012</t>
  </si>
  <si>
    <t xml:space="preserve"> Kalnāji-Vidusbirzuļi</t>
  </si>
  <si>
    <t>B100294900013</t>
  </si>
  <si>
    <t xml:space="preserve"> Azanda-Lapsiņas</t>
  </si>
  <si>
    <t>B100294900014</t>
  </si>
  <si>
    <t>Lejaskaudzītes-Kaudžu purvs</t>
  </si>
  <si>
    <t>B100294900015</t>
  </si>
  <si>
    <t>Gaujezeri-Lācītes</t>
  </si>
  <si>
    <t xml:space="preserve">V438   </t>
  </si>
  <si>
    <t>B100294900017</t>
  </si>
  <si>
    <t xml:space="preserve">V445 </t>
  </si>
  <si>
    <t>B100294900018</t>
  </si>
  <si>
    <t>Strēlnieki-Kaudzes</t>
  </si>
  <si>
    <t>B100294900019</t>
  </si>
  <si>
    <t>Alejas iela</t>
  </si>
  <si>
    <t>B100294900020</t>
  </si>
  <si>
    <t>Nākotnes iela</t>
  </si>
  <si>
    <t>B100294900021</t>
  </si>
  <si>
    <t>B100294900022</t>
  </si>
  <si>
    <t>B100294900023</t>
  </si>
  <si>
    <t>Strautiņu iela</t>
  </si>
  <si>
    <t>B100294900024</t>
  </si>
  <si>
    <t>Palsas iela</t>
  </si>
  <si>
    <t>B100294900025</t>
  </si>
  <si>
    <t>Gaujas iela</t>
  </si>
  <si>
    <t>B100294900026</t>
  </si>
  <si>
    <t>Putnu iela</t>
  </si>
  <si>
    <t>B100294900027</t>
  </si>
  <si>
    <t>Rūpniecības iela</t>
  </si>
  <si>
    <t>B100294900028</t>
  </si>
  <si>
    <t>B100294900029</t>
  </si>
  <si>
    <t>B100294900030</t>
  </si>
  <si>
    <t>C100294900031</t>
  </si>
  <si>
    <t>Pakalnieši -Ķeži</t>
  </si>
  <si>
    <t>C100294900032</t>
  </si>
  <si>
    <t>Silieši-Kutumi</t>
  </si>
  <si>
    <t>C200294900033</t>
  </si>
  <si>
    <t xml:space="preserve"> Caunes-Upesskangaļi</t>
  </si>
  <si>
    <t>C100294900034</t>
  </si>
  <si>
    <t xml:space="preserve"> Rankas stacija-Ērkalni</t>
  </si>
  <si>
    <t>C100294900035</t>
  </si>
  <si>
    <t xml:space="preserve"> Rasmaņi-Druvas</t>
  </si>
  <si>
    <t>C100294900036</t>
  </si>
  <si>
    <t xml:space="preserve"> Lācītes-Sarkanais krasts</t>
  </si>
  <si>
    <t>C100294900037</t>
  </si>
  <si>
    <t>Apgādes iela</t>
  </si>
  <si>
    <t>Stāmerienas pagasts</t>
  </si>
  <si>
    <t>A100295000001</t>
  </si>
  <si>
    <t xml:space="preserve">Kalniena-Lūri </t>
  </si>
  <si>
    <t>A100295000002</t>
  </si>
  <si>
    <t xml:space="preserve">Balvi-Gulbene (vecais ceļš) </t>
  </si>
  <si>
    <t>A100295000003</t>
  </si>
  <si>
    <t>Tehnikums-Stūrastas</t>
  </si>
  <si>
    <t>A100295000004</t>
  </si>
  <si>
    <t>Tehnikums-Lāčauss</t>
  </si>
  <si>
    <t>B100295000005</t>
  </si>
  <si>
    <t>Priednieki-Āboliņi-Staubernieki</t>
  </si>
  <si>
    <t>B100295000006</t>
  </si>
  <si>
    <t>Kalniena-Parka iela</t>
  </si>
  <si>
    <t>B100295000007</t>
  </si>
  <si>
    <t>Priednieki-Guldupji</t>
  </si>
  <si>
    <t>B100295000008</t>
  </si>
  <si>
    <t>Skola-Līdumi</t>
  </si>
  <si>
    <t>B100295000009</t>
  </si>
  <si>
    <t>Pogupe-Medņi</t>
  </si>
  <si>
    <t>B100295000010</t>
  </si>
  <si>
    <t xml:space="preserve">Kalniena-Alejas </t>
  </si>
  <si>
    <t>B100295000011</t>
  </si>
  <si>
    <t>Kalniena-Vidiena</t>
  </si>
  <si>
    <t>B100295000012</t>
  </si>
  <si>
    <t>Kalniena-Priednieku ceļš</t>
  </si>
  <si>
    <t>B100295000013</t>
  </si>
  <si>
    <t>Meža ceļš uz Kaugurupīti</t>
  </si>
  <si>
    <t>B100295000014</t>
  </si>
  <si>
    <t xml:space="preserve">V444   </t>
  </si>
  <si>
    <t>B100295000015</t>
  </si>
  <si>
    <t>Dzirnavu iela</t>
  </si>
  <si>
    <t>B100295000016</t>
  </si>
  <si>
    <t>Upes iela</t>
  </si>
  <si>
    <t>B100295000017</t>
  </si>
  <si>
    <t>Miera iela</t>
  </si>
  <si>
    <t>B100295000018</t>
  </si>
  <si>
    <t>C100295000019</t>
  </si>
  <si>
    <t>Baznīca-Kalēji</t>
  </si>
  <si>
    <t>C100295000020</t>
  </si>
  <si>
    <t>Stāmeriena-Mežvārgaļi</t>
  </si>
  <si>
    <t>C100295000021</t>
  </si>
  <si>
    <t xml:space="preserve">Kalniena-Skola-Klubs </t>
  </si>
  <si>
    <t>C100295000022</t>
  </si>
  <si>
    <t xml:space="preserve">Priednieki-Dzelzavieši </t>
  </si>
  <si>
    <t>C100295000023</t>
  </si>
  <si>
    <t>Balvu šoseja -Valmierieši</t>
  </si>
  <si>
    <t>C100295000024</t>
  </si>
  <si>
    <t>Vecais Balvu ceļš-Salenieki</t>
  </si>
  <si>
    <t>C100295000025</t>
  </si>
  <si>
    <t>Palsas-Lubānieši</t>
  </si>
  <si>
    <t>C100295000026</t>
  </si>
  <si>
    <t>Zālīši-Vilkupurvs</t>
  </si>
  <si>
    <t>C100295000027</t>
  </si>
  <si>
    <t xml:space="preserve">Stāmeriena-Putrāni </t>
  </si>
  <si>
    <t>C100295000028</t>
  </si>
  <si>
    <t>Pļavnieku ceļš-Kauguri</t>
  </si>
  <si>
    <t>C100295000029</t>
  </si>
  <si>
    <t>Pļavnieku ceļš-Lielgabalnieki</t>
  </si>
  <si>
    <t>C100295000030</t>
  </si>
  <si>
    <t>Naglenes ceļš-Mežameiši</t>
  </si>
  <si>
    <t>C100295000031</t>
  </si>
  <si>
    <t xml:space="preserve">Kalniena-Lāčagāršas </t>
  </si>
  <si>
    <t>C100295000032</t>
  </si>
  <si>
    <t xml:space="preserve">Žagatas-Jaunzemi </t>
  </si>
  <si>
    <t>C100295000033</t>
  </si>
  <si>
    <t>Stūrastu ceļš-Viļņi</t>
  </si>
  <si>
    <t>C100295000034</t>
  </si>
  <si>
    <t>Ludzupīte-Ludzassils</t>
  </si>
  <si>
    <t>C100295000035</t>
  </si>
  <si>
    <t xml:space="preserve">Vecstāmeriena-Garāžas </t>
  </si>
  <si>
    <t>C100295000036</t>
  </si>
  <si>
    <t>Draudzes-Kūtiņas</t>
  </si>
  <si>
    <t>C100295000037</t>
  </si>
  <si>
    <t>Ceļi uz mājām</t>
  </si>
  <si>
    <t>C100295000038</t>
  </si>
  <si>
    <t xml:space="preserve">Ceļi uz mājām </t>
  </si>
  <si>
    <t>C100295000039</t>
  </si>
  <si>
    <t>Sila iela</t>
  </si>
  <si>
    <t>C100295000040</t>
  </si>
  <si>
    <t>C100295000041</t>
  </si>
  <si>
    <t>Pils iela</t>
  </si>
  <si>
    <t> 1260</t>
  </si>
  <si>
    <t> 1142</t>
  </si>
  <si>
    <t>Stradu pagasts</t>
  </si>
  <si>
    <t>A100295100001</t>
  </si>
  <si>
    <t>Litenes iela-Balvu ceļš</t>
  </si>
  <si>
    <t>A100295100002</t>
  </si>
  <si>
    <t>Liepulejas-Dālderi-Stāķi</t>
  </si>
  <si>
    <t>B100295100003</t>
  </si>
  <si>
    <t>Balvu ceļš-Rēzeknes ceļš</t>
  </si>
  <si>
    <t>B100295100004</t>
  </si>
  <si>
    <t xml:space="preserve"> Tiltakalns-Birznieki</t>
  </si>
  <si>
    <t>B100295100005</t>
  </si>
  <si>
    <t xml:space="preserve"> Jaunķīši-Darnīcas</t>
  </si>
  <si>
    <t>B100295100006</t>
  </si>
  <si>
    <t xml:space="preserve"> Darbnīcas-Samiņi</t>
  </si>
  <si>
    <t>B100295100007</t>
  </si>
  <si>
    <t xml:space="preserve"> Rēzeknes ceļš-Jūdzkalni</t>
  </si>
  <si>
    <t>B100295100008</t>
  </si>
  <si>
    <t xml:space="preserve"> Pekles ceļš</t>
  </si>
  <si>
    <t>B10029510009</t>
  </si>
  <si>
    <t xml:space="preserve"> Līdumi-Zeltaleja-Stāmeriena</t>
  </si>
  <si>
    <t>B100295100010</t>
  </si>
  <si>
    <t xml:space="preserve"> Vikšņi-Atvases-Voldemāri</t>
  </si>
  <si>
    <t>B100295100011</t>
  </si>
  <si>
    <t xml:space="preserve"> Piebraucamais ceļš Dzejniekiem</t>
  </si>
  <si>
    <t>bez seg</t>
  </si>
  <si>
    <t>B100295100012</t>
  </si>
  <si>
    <t>Meliorācijas iela</t>
  </si>
  <si>
    <t>B100295100013</t>
  </si>
  <si>
    <t>Pakava iela</t>
  </si>
  <si>
    <t>B100295100014</t>
  </si>
  <si>
    <t>B100295100015</t>
  </si>
  <si>
    <t>B100295100016</t>
  </si>
  <si>
    <t>Šķieneru iela</t>
  </si>
  <si>
    <t>B100295100017</t>
  </si>
  <si>
    <t>B100295100018</t>
  </si>
  <si>
    <t>Dūnu iela</t>
  </si>
  <si>
    <t>C100295100019</t>
  </si>
  <si>
    <t>Pļavnieku ceļš-Asari</t>
  </si>
  <si>
    <t>B100295100020</t>
  </si>
  <si>
    <t>Stradu skola-Ošupes</t>
  </si>
  <si>
    <t>B100295100021</t>
  </si>
  <si>
    <t>Voldemāri-Antani</t>
  </si>
  <si>
    <t>C100295100022</t>
  </si>
  <si>
    <t>Tanslavu ceļš</t>
  </si>
  <si>
    <t>C100295100023</t>
  </si>
  <si>
    <t xml:space="preserve"> Stāķu ceļš-Pakalnieši</t>
  </si>
  <si>
    <t>C100295100024</t>
  </si>
  <si>
    <t xml:space="preserve"> Vecais Rēzeknes ceļš</t>
  </si>
  <si>
    <t>C100295100025</t>
  </si>
  <si>
    <t xml:space="preserve"> Mežābeles-Jaunkapenieši</t>
  </si>
  <si>
    <t>C100295100026</t>
  </si>
  <si>
    <t xml:space="preserve"> Silamalas-Straumes</t>
  </si>
  <si>
    <t>C100295100027</t>
  </si>
  <si>
    <t>Sporta iela</t>
  </si>
  <si>
    <t>menais</t>
  </si>
  <si>
    <t>bruģakmens</t>
  </si>
  <si>
    <t>C100295100028</t>
  </si>
  <si>
    <t>Dzērves iela</t>
  </si>
  <si>
    <t>C100295100029</t>
  </si>
  <si>
    <t>Tirza</t>
  </si>
  <si>
    <t>A100295200001</t>
  </si>
  <si>
    <t>Lāsītes-Vējiņi</t>
  </si>
  <si>
    <t>B100295200002</t>
  </si>
  <si>
    <t>Autoosta-Lāsītes</t>
  </si>
  <si>
    <t>B100295200003</t>
  </si>
  <si>
    <t>Liepavoti-Madaras</t>
  </si>
  <si>
    <t>B100295200004</t>
  </si>
  <si>
    <t>Kļavas-Ķesberi-Kalves</t>
  </si>
  <si>
    <t>B100295200005</t>
  </si>
  <si>
    <t>Skola-Dārtiņa</t>
  </si>
  <si>
    <t>B100295200006</t>
  </si>
  <si>
    <t>Biedrības nams-Liepas-Bērzkalniņš</t>
  </si>
  <si>
    <t>B100295200007</t>
  </si>
  <si>
    <t>Avotkalns-Zemītes-Druvāni</t>
  </si>
  <si>
    <t>B100295200008</t>
  </si>
  <si>
    <t xml:space="preserve">Alejas-Strautmaļi </t>
  </si>
  <si>
    <t>B100295200009</t>
  </si>
  <si>
    <t>Muiža-Ziemeļi</t>
  </si>
  <si>
    <t>B100295200010</t>
  </si>
  <si>
    <t>Dzirnavas-Ķempi</t>
  </si>
  <si>
    <t>B100295200011</t>
  </si>
  <si>
    <t>V847-Āžu HES</t>
  </si>
  <si>
    <t>B100295200012</t>
  </si>
  <si>
    <t>Stigas-Skošķi</t>
  </si>
  <si>
    <t>B100295200013</t>
  </si>
  <si>
    <t>Krimi-Alsupes</t>
  </si>
  <si>
    <t>B100295200014</t>
  </si>
  <si>
    <t>Priekuļi-Vēversviķi</t>
  </si>
  <si>
    <t>B100295200015</t>
  </si>
  <si>
    <t>Troškas-Ozoliņi</t>
  </si>
  <si>
    <t>B100295200016</t>
  </si>
  <si>
    <t>Mālukalns-Lejnieki</t>
  </si>
  <si>
    <t>B100295200017</t>
  </si>
  <si>
    <t>Dzērbeņi-Ķepuri</t>
  </si>
  <si>
    <t>B100295200018</t>
  </si>
  <si>
    <t>B100295200019</t>
  </si>
  <si>
    <t>Avotu iela</t>
  </si>
  <si>
    <t>C100295200020</t>
  </si>
  <si>
    <t>Āžu HES - Galgauskas robeža</t>
  </si>
  <si>
    <t>C100295200021</t>
  </si>
  <si>
    <t>Kalēji-Apogi</t>
  </si>
  <si>
    <t>C100295200022</t>
  </si>
  <si>
    <t>Kancēns-Estrāde</t>
  </si>
  <si>
    <t>C100295200023</t>
  </si>
  <si>
    <t>Mežģevjāņi-Krāces</t>
  </si>
  <si>
    <t>C100295200024</t>
  </si>
  <si>
    <t>Gājēju tilts</t>
  </si>
  <si>
    <t>C100295200025</t>
  </si>
  <si>
    <t>V847-Ābeles</t>
  </si>
  <si>
    <t>C100295200026</t>
  </si>
  <si>
    <t>Ceļš ar paplašinājumu</t>
  </si>
  <si>
    <t>C100295200027</t>
  </si>
  <si>
    <t>C100295200028</t>
  </si>
  <si>
    <t>Kancēna kapi</t>
  </si>
  <si>
    <t>C100295200029</t>
  </si>
  <si>
    <t>Kancēna kapi-Vectroškas-Āžu HES</t>
  </si>
  <si>
    <t>Autoceļu uzturēšanas klase ziemas sezonā 
(16.10.-15.04)</t>
  </si>
  <si>
    <r>
      <t>brauktuves laukums (m</t>
    </r>
    <r>
      <rPr>
        <vertAlign val="superscript"/>
        <sz val="11"/>
        <rFont val="Times"/>
        <family val="1"/>
      </rPr>
      <t>2</t>
    </r>
    <r>
      <rPr>
        <sz val="11"/>
        <rFont val="Times"/>
        <family val="1"/>
      </rPr>
      <t>)</t>
    </r>
  </si>
  <si>
    <t>A100294500001</t>
  </si>
  <si>
    <t>A100294500002</t>
  </si>
  <si>
    <t>A100294500003</t>
  </si>
  <si>
    <t>B100294700018</t>
  </si>
  <si>
    <t>A100294900001</t>
  </si>
  <si>
    <t>B100294900016</t>
  </si>
  <si>
    <t>Gulbenes novada autoceļu ikdienas uzturēšanas klases 
2026./2027. gada ziemas sezonā</t>
  </si>
  <si>
    <t>Pielikums   Gulbenes novada pašvaldības domes 2026.gada 24.septembra lēmumam Nr. GND/2026/771</t>
  </si>
  <si>
    <t>Gulbenes novada pašvaldības domes priekšsēdētājs 	  	                                                                                     N.Mazūrs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</si>
</sst>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-* #,##0.00_-;\-* #,##0.00_-;_-* &quot;-&quot;??_-;_-@"/>
    <numFmt numFmtId="166" formatCode="#,##0.000"/>
  </numFmts>
  <fonts count="14">
    <font>
      <sz val="11"/>
      <color theme="1"/>
      <name val="Calibri"/>
      <scheme val="minor"/>
    </font>
    <font>
      <sz val="11"/>
      <name val="Calibri"/>
      <family val="2"/>
      <charset val="186"/>
    </font>
    <font>
      <sz val="11"/>
      <name val="Calibri"/>
      <scheme val="minor"/>
    </font>
    <font>
      <sz val="12"/>
      <name val="Times"/>
      <family val="1"/>
    </font>
    <font>
      <b/>
      <sz val="14"/>
      <name val="Times"/>
      <family val="1"/>
    </font>
    <font>
      <sz val="8"/>
      <name val="Times"/>
      <family val="1"/>
    </font>
    <font>
      <sz val="11"/>
      <name val="Times"/>
      <family val="1"/>
    </font>
    <font>
      <vertAlign val="superscript"/>
      <sz val="11"/>
      <name val="Times"/>
      <family val="1"/>
    </font>
    <font>
      <b/>
      <sz val="12"/>
      <name val="Times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"/>
      <family val="1"/>
    </font>
    <font>
      <sz val="11"/>
      <name val="&quot;Times New Roman&quot;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left" vertical="center"/>
    </xf>
    <xf numFmtId="16" fontId="8" fillId="2" borderId="1" xfId="0" applyNumberFormat="1" applyFont="1" applyFill="1" applyBorder="1" applyAlignment="1">
      <alignment horizontal="left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6" fillId="2" borderId="10" xfId="0" applyFont="1" applyFill="1" applyBorder="1"/>
    <xf numFmtId="0" fontId="6" fillId="2" borderId="10" xfId="0" applyFont="1" applyFill="1" applyBorder="1" applyAlignment="1">
      <alignment wrapText="1"/>
    </xf>
    <xf numFmtId="164" fontId="13" fillId="0" borderId="16" xfId="0" applyNumberFormat="1" applyFont="1" applyBorder="1" applyAlignment="1">
      <alignment horizontal="center" vertical="center"/>
    </xf>
    <xf numFmtId="166" fontId="13" fillId="0" borderId="1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4"/>
  <sheetViews>
    <sheetView tabSelected="1" zoomScale="80" zoomScaleNormal="80" workbookViewId="0">
      <pane ySplit="8" topLeftCell="A568" activePane="bottomLeft" state="frozen"/>
      <selection pane="bottomLeft" activeCell="A581" sqref="A581:I581"/>
    </sheetView>
  </sheetViews>
  <sheetFormatPr defaultColWidth="14.42578125" defaultRowHeight="15" customHeight="1"/>
  <cols>
    <col min="1" max="1" width="6.7109375" style="1" customWidth="1"/>
    <col min="2" max="2" width="19.7109375" style="1" customWidth="1"/>
    <col min="3" max="3" width="19" style="1" customWidth="1"/>
    <col min="4" max="4" width="24.42578125" style="1" customWidth="1"/>
    <col min="5" max="5" width="11.7109375" style="1" customWidth="1"/>
    <col min="6" max="6" width="10" style="1" customWidth="1"/>
    <col min="7" max="7" width="9.7109375" style="1" customWidth="1"/>
    <col min="8" max="8" width="10.7109375" style="1" customWidth="1"/>
    <col min="9" max="9" width="14.85546875" style="1" customWidth="1"/>
    <col min="10" max="11" width="8.7109375" style="1" customWidth="1"/>
    <col min="12" max="16384" width="14.42578125" style="1"/>
  </cols>
  <sheetData>
    <row r="1" spans="1:9" ht="45.75" customHeight="1">
      <c r="B1" s="63" t="s">
        <v>931</v>
      </c>
      <c r="C1" s="64"/>
      <c r="D1" s="64"/>
      <c r="E1" s="64"/>
      <c r="F1" s="64"/>
      <c r="G1" s="64"/>
      <c r="H1" s="64"/>
      <c r="I1" s="64"/>
    </row>
    <row r="2" spans="1:9" ht="33.75" customHeight="1">
      <c r="A2" s="65" t="s">
        <v>930</v>
      </c>
      <c r="B2" s="66"/>
      <c r="C2" s="66"/>
      <c r="D2" s="66"/>
      <c r="E2" s="66"/>
      <c r="F2" s="66"/>
      <c r="G2" s="66"/>
      <c r="H2" s="66"/>
      <c r="I2" s="67"/>
    </row>
    <row r="3" spans="1:9" ht="30" customHeight="1">
      <c r="A3" s="71" t="s">
        <v>0</v>
      </c>
      <c r="B3" s="74" t="s">
        <v>922</v>
      </c>
      <c r="C3" s="75" t="s">
        <v>1</v>
      </c>
      <c r="D3" s="76" t="s">
        <v>2</v>
      </c>
      <c r="E3" s="2" t="s">
        <v>3</v>
      </c>
      <c r="F3" s="2"/>
      <c r="G3" s="2"/>
      <c r="H3" s="2"/>
      <c r="I3" s="2"/>
    </row>
    <row r="4" spans="1:9" ht="30" customHeight="1">
      <c r="A4" s="72"/>
      <c r="B4" s="72"/>
      <c r="C4" s="72"/>
      <c r="D4" s="72"/>
      <c r="E4" s="2" t="s">
        <v>4</v>
      </c>
      <c r="F4" s="2"/>
      <c r="G4" s="2"/>
      <c r="H4" s="2"/>
      <c r="I4" s="2"/>
    </row>
    <row r="5" spans="1:9" ht="14.25" customHeight="1">
      <c r="A5" s="72"/>
      <c r="B5" s="72"/>
      <c r="C5" s="72"/>
      <c r="D5" s="72"/>
      <c r="E5" s="77" t="s">
        <v>5</v>
      </c>
      <c r="F5" s="78"/>
      <c r="G5" s="75" t="s">
        <v>6</v>
      </c>
      <c r="H5" s="75" t="s">
        <v>923</v>
      </c>
      <c r="I5" s="75" t="s">
        <v>7</v>
      </c>
    </row>
    <row r="6" spans="1:9">
      <c r="A6" s="73"/>
      <c r="B6" s="73"/>
      <c r="C6" s="73"/>
      <c r="D6" s="73"/>
      <c r="E6" s="3" t="s">
        <v>8</v>
      </c>
      <c r="F6" s="3" t="s">
        <v>9</v>
      </c>
      <c r="G6" s="72"/>
      <c r="H6" s="72"/>
      <c r="I6" s="72"/>
    </row>
    <row r="7" spans="1:9" ht="36" hidden="1" customHeight="1">
      <c r="A7" s="4"/>
      <c r="B7" s="4"/>
      <c r="C7" s="5"/>
      <c r="D7" s="6"/>
      <c r="E7" s="7" t="s">
        <v>8</v>
      </c>
      <c r="F7" s="7" t="s">
        <v>9</v>
      </c>
      <c r="G7" s="73"/>
      <c r="H7" s="73"/>
      <c r="I7" s="73"/>
    </row>
    <row r="8" spans="1:9">
      <c r="A8" s="4"/>
      <c r="B8" s="4"/>
      <c r="C8" s="3">
        <v>1</v>
      </c>
      <c r="D8" s="3">
        <v>2</v>
      </c>
      <c r="E8" s="3">
        <v>3</v>
      </c>
      <c r="F8" s="3">
        <v>4</v>
      </c>
      <c r="G8" s="3">
        <v>5</v>
      </c>
      <c r="H8" s="3">
        <v>6</v>
      </c>
      <c r="I8" s="3">
        <v>7</v>
      </c>
    </row>
    <row r="9" spans="1:9" ht="15.75">
      <c r="A9" s="3"/>
      <c r="B9" s="3"/>
      <c r="C9" s="8" t="s">
        <v>10</v>
      </c>
      <c r="D9" s="9"/>
      <c r="E9" s="3"/>
      <c r="F9" s="3"/>
      <c r="G9" s="3"/>
      <c r="H9" s="3"/>
      <c r="I9" s="3"/>
    </row>
    <row r="10" spans="1:9" ht="66.75" customHeight="1">
      <c r="A10" s="3">
        <v>1</v>
      </c>
      <c r="B10" s="3" t="s">
        <v>11</v>
      </c>
      <c r="C10" s="9" t="s">
        <v>12</v>
      </c>
      <c r="D10" s="10" t="s">
        <v>13</v>
      </c>
      <c r="E10" s="11">
        <v>0</v>
      </c>
      <c r="F10" s="11">
        <v>1.62</v>
      </c>
      <c r="G10" s="11">
        <v>1.62</v>
      </c>
      <c r="H10" s="3">
        <f>G10*5*1000</f>
        <v>8100.0000000000018</v>
      </c>
      <c r="I10" s="3" t="s">
        <v>14</v>
      </c>
    </row>
    <row r="11" spans="1:9" ht="46.5" customHeight="1">
      <c r="A11" s="3">
        <v>2</v>
      </c>
      <c r="B11" s="3" t="s">
        <v>11</v>
      </c>
      <c r="C11" s="9" t="s">
        <v>15</v>
      </c>
      <c r="D11" s="10" t="s">
        <v>16</v>
      </c>
      <c r="E11" s="11">
        <v>0</v>
      </c>
      <c r="F11" s="11">
        <v>4.24</v>
      </c>
      <c r="G11" s="11">
        <v>4.24</v>
      </c>
      <c r="H11" s="3">
        <v>23532</v>
      </c>
      <c r="I11" s="3" t="s">
        <v>14</v>
      </c>
    </row>
    <row r="12" spans="1:9">
      <c r="A12" s="3">
        <v>3</v>
      </c>
      <c r="B12" s="3" t="s">
        <v>17</v>
      </c>
      <c r="C12" s="9" t="s">
        <v>18</v>
      </c>
      <c r="D12" s="10" t="s">
        <v>19</v>
      </c>
      <c r="E12" s="11">
        <v>0</v>
      </c>
      <c r="F12" s="11">
        <v>4.84</v>
      </c>
      <c r="G12" s="11">
        <v>4.84</v>
      </c>
      <c r="H12" s="3">
        <v>30692</v>
      </c>
      <c r="I12" s="3" t="s">
        <v>14</v>
      </c>
    </row>
    <row r="13" spans="1:9" ht="22.5" customHeight="1">
      <c r="A13" s="3">
        <v>4</v>
      </c>
      <c r="B13" s="3" t="s">
        <v>11</v>
      </c>
      <c r="C13" s="9" t="s">
        <v>20</v>
      </c>
      <c r="D13" s="10" t="s">
        <v>21</v>
      </c>
      <c r="E13" s="11">
        <v>0</v>
      </c>
      <c r="F13" s="11">
        <v>6.39</v>
      </c>
      <c r="G13" s="11">
        <v>6.39</v>
      </c>
      <c r="H13" s="3">
        <v>38257</v>
      </c>
      <c r="I13" s="3" t="s">
        <v>14</v>
      </c>
    </row>
    <row r="14" spans="1:9" ht="48" customHeight="1">
      <c r="A14" s="3">
        <v>5</v>
      </c>
      <c r="B14" s="3" t="s">
        <v>11</v>
      </c>
      <c r="C14" s="9" t="s">
        <v>22</v>
      </c>
      <c r="D14" s="10" t="s">
        <v>23</v>
      </c>
      <c r="E14" s="11">
        <v>0</v>
      </c>
      <c r="F14" s="11">
        <v>4.75</v>
      </c>
      <c r="G14" s="11">
        <v>4.75</v>
      </c>
      <c r="H14" s="3">
        <v>28500</v>
      </c>
      <c r="I14" s="3" t="s">
        <v>14</v>
      </c>
    </row>
    <row r="15" spans="1:9" ht="22.5" customHeight="1">
      <c r="A15" s="3">
        <v>6</v>
      </c>
      <c r="B15" s="3" t="s">
        <v>11</v>
      </c>
      <c r="C15" s="9" t="s">
        <v>24</v>
      </c>
      <c r="D15" s="10" t="s">
        <v>25</v>
      </c>
      <c r="E15" s="11">
        <v>0</v>
      </c>
      <c r="F15" s="11">
        <v>0.57999999999999996</v>
      </c>
      <c r="G15" s="11">
        <v>0.57999999999999996</v>
      </c>
      <c r="H15" s="3">
        <v>2320</v>
      </c>
      <c r="I15" s="3" t="s">
        <v>14</v>
      </c>
    </row>
    <row r="16" spans="1:9" ht="18.75" customHeight="1">
      <c r="A16" s="3"/>
      <c r="B16" s="3" t="s">
        <v>11</v>
      </c>
      <c r="C16" s="9"/>
      <c r="D16" s="10"/>
      <c r="E16" s="11">
        <v>0.57999999999999996</v>
      </c>
      <c r="F16" s="11">
        <v>2.2999999999999998</v>
      </c>
      <c r="G16" s="11">
        <v>1.72</v>
      </c>
      <c r="H16" s="3">
        <v>6880</v>
      </c>
      <c r="I16" s="3" t="s">
        <v>26</v>
      </c>
    </row>
    <row r="17" spans="1:9" ht="18.75" customHeight="1">
      <c r="A17" s="12">
        <v>7</v>
      </c>
      <c r="B17" s="12"/>
      <c r="C17" s="13" t="s">
        <v>27</v>
      </c>
      <c r="D17" s="14" t="s">
        <v>28</v>
      </c>
      <c r="E17" s="11">
        <v>0</v>
      </c>
      <c r="F17" s="11">
        <v>0.51</v>
      </c>
      <c r="G17" s="11">
        <v>0.51</v>
      </c>
      <c r="H17" s="3">
        <v>2559</v>
      </c>
      <c r="I17" s="3" t="s">
        <v>14</v>
      </c>
    </row>
    <row r="18" spans="1:9" ht="43.5" customHeight="1">
      <c r="A18" s="15"/>
      <c r="B18" s="15" t="s">
        <v>11</v>
      </c>
      <c r="C18" s="16"/>
      <c r="D18" s="17"/>
      <c r="E18" s="11">
        <v>1.49</v>
      </c>
      <c r="F18" s="11">
        <v>2.79</v>
      </c>
      <c r="G18" s="11">
        <v>1.3</v>
      </c>
      <c r="H18" s="3">
        <v>6500</v>
      </c>
      <c r="I18" s="3" t="s">
        <v>14</v>
      </c>
    </row>
    <row r="19" spans="1:9" ht="40.5" customHeight="1">
      <c r="A19" s="3">
        <v>8</v>
      </c>
      <c r="B19" s="3" t="s">
        <v>11</v>
      </c>
      <c r="C19" s="9" t="s">
        <v>29</v>
      </c>
      <c r="D19" s="10" t="s">
        <v>30</v>
      </c>
      <c r="E19" s="11">
        <v>0</v>
      </c>
      <c r="F19" s="11">
        <v>1.05</v>
      </c>
      <c r="G19" s="11">
        <v>1.05</v>
      </c>
      <c r="H19" s="3">
        <f t="shared" ref="H19:H20" si="0">G19*4.5*1000</f>
        <v>4725.0000000000009</v>
      </c>
      <c r="I19" s="3" t="s">
        <v>14</v>
      </c>
    </row>
    <row r="20" spans="1:9" ht="30" customHeight="1">
      <c r="A20" s="3"/>
      <c r="B20" s="3" t="s">
        <v>11</v>
      </c>
      <c r="C20" s="9"/>
      <c r="D20" s="10"/>
      <c r="E20" s="11">
        <v>1.05</v>
      </c>
      <c r="F20" s="11">
        <v>1.28</v>
      </c>
      <c r="G20" s="11">
        <f>F20-E20</f>
        <v>0.22999999999999998</v>
      </c>
      <c r="H20" s="3">
        <f t="shared" si="0"/>
        <v>1035</v>
      </c>
      <c r="I20" s="3" t="s">
        <v>26</v>
      </c>
    </row>
    <row r="21" spans="1:9" ht="70.5" customHeight="1">
      <c r="A21" s="3">
        <v>9</v>
      </c>
      <c r="B21" s="3" t="s">
        <v>11</v>
      </c>
      <c r="C21" s="9" t="s">
        <v>31</v>
      </c>
      <c r="D21" s="10" t="s">
        <v>32</v>
      </c>
      <c r="E21" s="11">
        <v>0</v>
      </c>
      <c r="F21" s="11">
        <v>2.02</v>
      </c>
      <c r="G21" s="11">
        <v>2.02</v>
      </c>
      <c r="H21" s="3">
        <v>10422</v>
      </c>
      <c r="I21" s="3" t="s">
        <v>14</v>
      </c>
    </row>
    <row r="22" spans="1:9" ht="65.25" customHeight="1">
      <c r="A22" s="3">
        <v>10</v>
      </c>
      <c r="B22" s="3" t="s">
        <v>11</v>
      </c>
      <c r="C22" s="9" t="s">
        <v>33</v>
      </c>
      <c r="D22" s="10" t="s">
        <v>34</v>
      </c>
      <c r="E22" s="11">
        <v>0</v>
      </c>
      <c r="F22" s="11">
        <v>0.61</v>
      </c>
      <c r="G22" s="11">
        <v>0.61</v>
      </c>
      <c r="H22" s="3">
        <v>3660</v>
      </c>
      <c r="I22" s="3" t="s">
        <v>14</v>
      </c>
    </row>
    <row r="23" spans="1:9" ht="21.75" customHeight="1">
      <c r="A23" s="3">
        <v>11</v>
      </c>
      <c r="B23" s="3" t="s">
        <v>11</v>
      </c>
      <c r="C23" s="9" t="s">
        <v>35</v>
      </c>
      <c r="D23" s="10" t="s">
        <v>36</v>
      </c>
      <c r="E23" s="11">
        <v>0</v>
      </c>
      <c r="F23" s="11">
        <v>4.75</v>
      </c>
      <c r="G23" s="11">
        <v>4.75</v>
      </c>
      <c r="H23" s="3">
        <v>21375</v>
      </c>
      <c r="I23" s="3" t="s">
        <v>26</v>
      </c>
    </row>
    <row r="24" spans="1:9" ht="20.25" customHeight="1">
      <c r="A24" s="3">
        <v>12</v>
      </c>
      <c r="B24" s="3" t="s">
        <v>11</v>
      </c>
      <c r="C24" s="9" t="s">
        <v>37</v>
      </c>
      <c r="D24" s="10" t="s">
        <v>38</v>
      </c>
      <c r="E24" s="11">
        <v>0</v>
      </c>
      <c r="F24" s="11">
        <v>5.39</v>
      </c>
      <c r="G24" s="11">
        <v>5.39</v>
      </c>
      <c r="H24" s="3">
        <v>32340</v>
      </c>
      <c r="I24" s="3" t="s">
        <v>14</v>
      </c>
    </row>
    <row r="25" spans="1:9" ht="54" customHeight="1">
      <c r="A25" s="3">
        <v>13</v>
      </c>
      <c r="B25" s="3" t="s">
        <v>11</v>
      </c>
      <c r="C25" s="9" t="s">
        <v>39</v>
      </c>
      <c r="D25" s="10" t="s">
        <v>40</v>
      </c>
      <c r="E25" s="11">
        <v>0</v>
      </c>
      <c r="F25" s="11">
        <v>4.2699999999999996</v>
      </c>
      <c r="G25" s="11">
        <v>4.2699999999999996</v>
      </c>
      <c r="H25" s="3">
        <v>23372</v>
      </c>
      <c r="I25" s="3" t="s">
        <v>14</v>
      </c>
    </row>
    <row r="26" spans="1:9" ht="56.25" customHeight="1">
      <c r="A26" s="3">
        <v>14</v>
      </c>
      <c r="B26" s="3" t="s">
        <v>11</v>
      </c>
      <c r="C26" s="9" t="s">
        <v>41</v>
      </c>
      <c r="D26" s="10" t="s">
        <v>42</v>
      </c>
      <c r="E26" s="11">
        <v>0</v>
      </c>
      <c r="F26" s="11">
        <v>2.68</v>
      </c>
      <c r="G26" s="11">
        <v>2.68</v>
      </c>
      <c r="H26" s="3">
        <v>12060</v>
      </c>
      <c r="I26" s="3" t="s">
        <v>26</v>
      </c>
    </row>
    <row r="27" spans="1:9" ht="29.25" customHeight="1">
      <c r="A27" s="3">
        <v>15</v>
      </c>
      <c r="B27" s="3" t="s">
        <v>11</v>
      </c>
      <c r="C27" s="9" t="s">
        <v>43</v>
      </c>
      <c r="D27" s="10" t="s">
        <v>44</v>
      </c>
      <c r="E27" s="11">
        <v>0</v>
      </c>
      <c r="F27" s="11">
        <v>2.2799999999999998</v>
      </c>
      <c r="G27" s="11">
        <v>2.2799999999999998</v>
      </c>
      <c r="H27" s="3">
        <v>10260</v>
      </c>
      <c r="I27" s="3" t="s">
        <v>14</v>
      </c>
    </row>
    <row r="28" spans="1:9" ht="48" customHeight="1">
      <c r="A28" s="3">
        <v>16</v>
      </c>
      <c r="B28" s="3" t="s">
        <v>11</v>
      </c>
      <c r="C28" s="9" t="s">
        <v>45</v>
      </c>
      <c r="D28" s="10" t="s">
        <v>46</v>
      </c>
      <c r="E28" s="11">
        <v>0</v>
      </c>
      <c r="F28" s="11">
        <v>1.0900000000000001</v>
      </c>
      <c r="G28" s="11">
        <v>1.0900000000000001</v>
      </c>
      <c r="H28" s="3">
        <v>3815</v>
      </c>
      <c r="I28" s="3" t="s">
        <v>26</v>
      </c>
    </row>
    <row r="29" spans="1:9" ht="21.75" customHeight="1">
      <c r="A29" s="3">
        <v>17</v>
      </c>
      <c r="B29" s="3" t="s">
        <v>11</v>
      </c>
      <c r="C29" s="9" t="s">
        <v>47</v>
      </c>
      <c r="D29" s="10" t="s">
        <v>48</v>
      </c>
      <c r="E29" s="11">
        <v>0</v>
      </c>
      <c r="F29" s="11">
        <v>0.22</v>
      </c>
      <c r="G29" s="11">
        <v>0.22</v>
      </c>
      <c r="H29" s="3">
        <v>4010</v>
      </c>
      <c r="I29" s="3" t="s">
        <v>14</v>
      </c>
    </row>
    <row r="30" spans="1:9" ht="23.25" customHeight="1">
      <c r="A30" s="3"/>
      <c r="B30" s="3" t="s">
        <v>11</v>
      </c>
      <c r="C30" s="9"/>
      <c r="D30" s="10"/>
      <c r="E30" s="11">
        <v>0.22</v>
      </c>
      <c r="F30" s="11">
        <v>1.1000000000000001</v>
      </c>
      <c r="G30" s="11">
        <v>0.88</v>
      </c>
      <c r="H30" s="3"/>
      <c r="I30" s="3" t="s">
        <v>26</v>
      </c>
    </row>
    <row r="31" spans="1:9" ht="72.75" customHeight="1">
      <c r="A31" s="3">
        <v>18</v>
      </c>
      <c r="B31" s="3" t="s">
        <v>11</v>
      </c>
      <c r="C31" s="9" t="s">
        <v>49</v>
      </c>
      <c r="D31" s="10" t="s">
        <v>50</v>
      </c>
      <c r="E31" s="11">
        <v>0</v>
      </c>
      <c r="F31" s="11">
        <v>1.18</v>
      </c>
      <c r="G31" s="11">
        <v>1.18</v>
      </c>
      <c r="H31" s="3">
        <v>4425</v>
      </c>
      <c r="I31" s="3" t="s">
        <v>14</v>
      </c>
    </row>
    <row r="32" spans="1:9" ht="15.75" customHeight="1">
      <c r="A32" s="3">
        <v>19</v>
      </c>
      <c r="B32" s="3" t="s">
        <v>11</v>
      </c>
      <c r="C32" s="9" t="s">
        <v>51</v>
      </c>
      <c r="D32" s="10" t="s">
        <v>52</v>
      </c>
      <c r="E32" s="11">
        <v>0</v>
      </c>
      <c r="F32" s="11">
        <v>0.4</v>
      </c>
      <c r="G32" s="11">
        <v>0.4</v>
      </c>
      <c r="H32" s="6">
        <v>8048</v>
      </c>
      <c r="I32" s="3" t="s">
        <v>14</v>
      </c>
    </row>
    <row r="33" spans="1:9" ht="14.25" customHeight="1">
      <c r="A33" s="3"/>
      <c r="B33" s="3" t="s">
        <v>11</v>
      </c>
      <c r="C33" s="9"/>
      <c r="D33" s="10"/>
      <c r="E33" s="11">
        <v>0.4</v>
      </c>
      <c r="F33" s="11">
        <v>1.3</v>
      </c>
      <c r="G33" s="11">
        <v>0.9</v>
      </c>
      <c r="H33" s="6"/>
      <c r="I33" s="3" t="s">
        <v>26</v>
      </c>
    </row>
    <row r="34" spans="1:9" ht="14.25" customHeight="1">
      <c r="A34" s="3"/>
      <c r="B34" s="3" t="s">
        <v>11</v>
      </c>
      <c r="C34" s="9"/>
      <c r="D34" s="10"/>
      <c r="E34" s="11">
        <v>1.72</v>
      </c>
      <c r="F34" s="11">
        <v>2.21</v>
      </c>
      <c r="G34" s="11">
        <v>0.49</v>
      </c>
      <c r="H34" s="6"/>
      <c r="I34" s="3" t="s">
        <v>26</v>
      </c>
    </row>
    <row r="35" spans="1:9" ht="30" customHeight="1">
      <c r="A35" s="3">
        <v>20</v>
      </c>
      <c r="B35" s="3" t="s">
        <v>11</v>
      </c>
      <c r="C35" s="9" t="s">
        <v>53</v>
      </c>
      <c r="D35" s="10" t="s">
        <v>54</v>
      </c>
      <c r="E35" s="11">
        <v>0</v>
      </c>
      <c r="F35" s="11">
        <v>3.72</v>
      </c>
      <c r="G35" s="11">
        <v>3.72</v>
      </c>
      <c r="H35" s="3">
        <v>16740</v>
      </c>
      <c r="I35" s="3" t="s">
        <v>14</v>
      </c>
    </row>
    <row r="36" spans="1:9" ht="25.5" customHeight="1">
      <c r="A36" s="3">
        <v>21</v>
      </c>
      <c r="B36" s="3" t="s">
        <v>11</v>
      </c>
      <c r="C36" s="9" t="s">
        <v>55</v>
      </c>
      <c r="D36" s="10" t="s">
        <v>56</v>
      </c>
      <c r="E36" s="18">
        <v>0</v>
      </c>
      <c r="F36" s="18">
        <v>0.62</v>
      </c>
      <c r="G36" s="18">
        <v>0.62</v>
      </c>
      <c r="H36" s="19">
        <v>2852</v>
      </c>
      <c r="I36" s="19" t="s">
        <v>57</v>
      </c>
    </row>
    <row r="37" spans="1:9" ht="17.25" customHeight="1">
      <c r="A37" s="3"/>
      <c r="B37" s="3" t="s">
        <v>11</v>
      </c>
      <c r="C37" s="9"/>
      <c r="D37" s="10"/>
      <c r="E37" s="18">
        <v>0.62</v>
      </c>
      <c r="F37" s="18">
        <v>0.77100000000000002</v>
      </c>
      <c r="G37" s="18">
        <v>0.151</v>
      </c>
      <c r="H37" s="19">
        <v>927</v>
      </c>
      <c r="I37" s="19" t="s">
        <v>57</v>
      </c>
    </row>
    <row r="38" spans="1:9" ht="51.75" customHeight="1">
      <c r="A38" s="3">
        <v>22</v>
      </c>
      <c r="B38" s="3" t="s">
        <v>11</v>
      </c>
      <c r="C38" s="9" t="s">
        <v>58</v>
      </c>
      <c r="D38" s="10" t="s">
        <v>59</v>
      </c>
      <c r="E38" s="18">
        <v>0</v>
      </c>
      <c r="F38" s="18">
        <v>0.28000000000000003</v>
      </c>
      <c r="G38" s="18">
        <v>0.28000000000000003</v>
      </c>
      <c r="H38" s="19">
        <f>G38*4.5*1000</f>
        <v>1260.0000000000002</v>
      </c>
      <c r="I38" s="19" t="s">
        <v>57</v>
      </c>
    </row>
    <row r="39" spans="1:9" ht="14.25" customHeight="1">
      <c r="A39" s="3">
        <v>23</v>
      </c>
      <c r="B39" s="3" t="s">
        <v>11</v>
      </c>
      <c r="C39" s="9" t="s">
        <v>60</v>
      </c>
      <c r="D39" s="10" t="s">
        <v>61</v>
      </c>
      <c r="E39" s="18">
        <v>0</v>
      </c>
      <c r="F39" s="18">
        <v>0.32400000000000001</v>
      </c>
      <c r="G39" s="18">
        <v>0.32400000000000001</v>
      </c>
      <c r="H39" s="19">
        <f>G39*5*1000</f>
        <v>1620</v>
      </c>
      <c r="I39" s="19" t="s">
        <v>14</v>
      </c>
    </row>
    <row r="40" spans="1:9" ht="15.75" customHeight="1">
      <c r="A40" s="3"/>
      <c r="B40" s="3" t="s">
        <v>17</v>
      </c>
      <c r="C40" s="9"/>
      <c r="D40" s="10"/>
      <c r="E40" s="18">
        <v>0.32400000000000001</v>
      </c>
      <c r="F40" s="18">
        <v>0.93700000000000006</v>
      </c>
      <c r="G40" s="18">
        <v>0.61299999999999999</v>
      </c>
      <c r="H40" s="19">
        <f t="shared" ref="H40:H41" si="1">G40*6*1000</f>
        <v>3678</v>
      </c>
      <c r="I40" s="19" t="s">
        <v>57</v>
      </c>
    </row>
    <row r="41" spans="1:9" ht="15.75" customHeight="1">
      <c r="A41" s="3"/>
      <c r="B41" s="3" t="s">
        <v>11</v>
      </c>
      <c r="C41" s="9"/>
      <c r="D41" s="10"/>
      <c r="E41" s="18">
        <v>0.93700000000000006</v>
      </c>
      <c r="F41" s="18">
        <v>1.597</v>
      </c>
      <c r="G41" s="18">
        <v>0.66</v>
      </c>
      <c r="H41" s="19">
        <f t="shared" si="1"/>
        <v>3960</v>
      </c>
      <c r="I41" s="19" t="s">
        <v>14</v>
      </c>
    </row>
    <row r="42" spans="1:9" ht="28.5" customHeight="1">
      <c r="A42" s="3">
        <v>24</v>
      </c>
      <c r="B42" s="3" t="s">
        <v>17</v>
      </c>
      <c r="C42" s="9" t="s">
        <v>62</v>
      </c>
      <c r="D42" s="10" t="s">
        <v>63</v>
      </c>
      <c r="E42" s="18">
        <v>0</v>
      </c>
      <c r="F42" s="18">
        <v>0.40799999999999997</v>
      </c>
      <c r="G42" s="18">
        <v>0.40799999999999997</v>
      </c>
      <c r="H42" s="19">
        <v>1958</v>
      </c>
      <c r="I42" s="19" t="s">
        <v>57</v>
      </c>
    </row>
    <row r="43" spans="1:9" ht="28.5" customHeight="1">
      <c r="A43" s="3"/>
      <c r="B43" s="3" t="s">
        <v>11</v>
      </c>
      <c r="C43" s="9"/>
      <c r="D43" s="10"/>
      <c r="E43" s="19">
        <v>0.40799999999999997</v>
      </c>
      <c r="F43" s="18">
        <v>0.8</v>
      </c>
      <c r="G43" s="19">
        <v>0.39200000000000002</v>
      </c>
      <c r="H43" s="19">
        <v>1027</v>
      </c>
      <c r="I43" s="19" t="s">
        <v>14</v>
      </c>
    </row>
    <row r="44" spans="1:9" ht="15.75" customHeight="1">
      <c r="A44" s="3">
        <v>25</v>
      </c>
      <c r="B44" s="3" t="s">
        <v>11</v>
      </c>
      <c r="C44" s="9" t="s">
        <v>64</v>
      </c>
      <c r="D44" s="10" t="s">
        <v>65</v>
      </c>
      <c r="E44" s="18">
        <v>0</v>
      </c>
      <c r="F44" s="18">
        <v>0.3</v>
      </c>
      <c r="G44" s="18">
        <v>0.3</v>
      </c>
      <c r="H44" s="19">
        <v>1080</v>
      </c>
      <c r="I44" s="19" t="s">
        <v>14</v>
      </c>
    </row>
    <row r="45" spans="1:9" ht="15.75" customHeight="1">
      <c r="A45" s="3"/>
      <c r="B45" s="3" t="s">
        <v>17</v>
      </c>
      <c r="C45" s="9"/>
      <c r="D45" s="10"/>
      <c r="E45" s="18">
        <v>0.3</v>
      </c>
      <c r="F45" s="18">
        <v>1.06</v>
      </c>
      <c r="G45" s="18">
        <v>0.76</v>
      </c>
      <c r="H45" s="19">
        <v>3648</v>
      </c>
      <c r="I45" s="19" t="s">
        <v>57</v>
      </c>
    </row>
    <row r="46" spans="1:9" ht="15.75" customHeight="1">
      <c r="A46" s="3"/>
      <c r="B46" s="3" t="s">
        <v>17</v>
      </c>
      <c r="C46" s="9"/>
      <c r="D46" s="10"/>
      <c r="E46" s="18">
        <v>1.06</v>
      </c>
      <c r="F46" s="18">
        <v>1.9</v>
      </c>
      <c r="G46" s="18">
        <v>0.84</v>
      </c>
      <c r="H46" s="19">
        <v>3444</v>
      </c>
      <c r="I46" s="19" t="s">
        <v>57</v>
      </c>
    </row>
    <row r="47" spans="1:9" ht="15.75" customHeight="1">
      <c r="A47" s="3"/>
      <c r="B47" s="3" t="s">
        <v>17</v>
      </c>
      <c r="C47" s="9"/>
      <c r="D47" s="10"/>
      <c r="E47" s="18">
        <v>1.9</v>
      </c>
      <c r="F47" s="18">
        <v>2.0099999999999998</v>
      </c>
      <c r="G47" s="18">
        <v>0.11</v>
      </c>
      <c r="H47" s="19">
        <v>341</v>
      </c>
      <c r="I47" s="19" t="s">
        <v>57</v>
      </c>
    </row>
    <row r="48" spans="1:9" ht="51" customHeight="1">
      <c r="A48" s="3">
        <v>26</v>
      </c>
      <c r="B48" s="3" t="s">
        <v>11</v>
      </c>
      <c r="C48" s="9" t="s">
        <v>66</v>
      </c>
      <c r="D48" s="10" t="s">
        <v>67</v>
      </c>
      <c r="E48" s="18">
        <v>0</v>
      </c>
      <c r="F48" s="18">
        <v>0.40600000000000003</v>
      </c>
      <c r="G48" s="18">
        <v>0.40600000000000003</v>
      </c>
      <c r="H48" s="19">
        <v>1395</v>
      </c>
      <c r="I48" s="19" t="s">
        <v>57</v>
      </c>
    </row>
    <row r="49" spans="1:9" ht="21" customHeight="1">
      <c r="A49" s="3">
        <v>27</v>
      </c>
      <c r="B49" s="3" t="s">
        <v>11</v>
      </c>
      <c r="C49" s="9" t="s">
        <v>68</v>
      </c>
      <c r="D49" s="10" t="s">
        <v>69</v>
      </c>
      <c r="E49" s="18">
        <v>0</v>
      </c>
      <c r="F49" s="18">
        <v>0.317</v>
      </c>
      <c r="G49" s="18">
        <v>0.317</v>
      </c>
      <c r="H49" s="20">
        <f>G49*4.4*1000</f>
        <v>1394.8</v>
      </c>
      <c r="I49" s="19" t="s">
        <v>57</v>
      </c>
    </row>
    <row r="50" spans="1:9" ht="29.25" customHeight="1">
      <c r="A50" s="3"/>
      <c r="B50" s="3" t="s">
        <v>11</v>
      </c>
      <c r="C50" s="9"/>
      <c r="D50" s="10"/>
      <c r="E50" s="18">
        <v>0.317</v>
      </c>
      <c r="F50" s="18">
        <v>0.41</v>
      </c>
      <c r="G50" s="18">
        <f>F50-E50</f>
        <v>9.2999999999999972E-2</v>
      </c>
      <c r="H50" s="20">
        <f>G50*4.8*1000</f>
        <v>446.39999999999986</v>
      </c>
      <c r="I50" s="19" t="s">
        <v>14</v>
      </c>
    </row>
    <row r="51" spans="1:9" ht="52.5" customHeight="1">
      <c r="A51" s="3">
        <v>28</v>
      </c>
      <c r="B51" s="3" t="s">
        <v>17</v>
      </c>
      <c r="C51" s="9" t="s">
        <v>70</v>
      </c>
      <c r="D51" s="10" t="s">
        <v>71</v>
      </c>
      <c r="E51" s="18">
        <v>0</v>
      </c>
      <c r="F51" s="18">
        <v>0.38400000000000001</v>
      </c>
      <c r="G51" s="18">
        <v>0.38400000000000001</v>
      </c>
      <c r="H51" s="19">
        <v>3155</v>
      </c>
      <c r="I51" s="19" t="s">
        <v>57</v>
      </c>
    </row>
    <row r="52" spans="1:9" ht="55.5" customHeight="1">
      <c r="A52" s="3">
        <v>29</v>
      </c>
      <c r="B52" s="3" t="s">
        <v>11</v>
      </c>
      <c r="C52" s="9" t="s">
        <v>72</v>
      </c>
      <c r="D52" s="10" t="s">
        <v>73</v>
      </c>
      <c r="E52" s="18">
        <v>0</v>
      </c>
      <c r="F52" s="18">
        <v>0.72199999999999998</v>
      </c>
      <c r="G52" s="18">
        <v>0.72199999999999998</v>
      </c>
      <c r="H52" s="19">
        <f>G52*4.5*1000</f>
        <v>3248.9999999999995</v>
      </c>
      <c r="I52" s="19" t="s">
        <v>14</v>
      </c>
    </row>
    <row r="53" spans="1:9" ht="45" customHeight="1">
      <c r="A53" s="3">
        <v>30</v>
      </c>
      <c r="B53" s="3" t="s">
        <v>11</v>
      </c>
      <c r="C53" s="9" t="s">
        <v>74</v>
      </c>
      <c r="D53" s="10" t="s">
        <v>75</v>
      </c>
      <c r="E53" s="18">
        <v>0</v>
      </c>
      <c r="F53" s="18">
        <v>0.09</v>
      </c>
      <c r="G53" s="18">
        <v>0.09</v>
      </c>
      <c r="H53" s="19">
        <v>369</v>
      </c>
      <c r="I53" s="19" t="s">
        <v>14</v>
      </c>
    </row>
    <row r="54" spans="1:9" ht="46.5" customHeight="1">
      <c r="A54" s="3">
        <v>31</v>
      </c>
      <c r="B54" s="3" t="s">
        <v>11</v>
      </c>
      <c r="C54" s="9" t="s">
        <v>76</v>
      </c>
      <c r="D54" s="10" t="s">
        <v>77</v>
      </c>
      <c r="E54" s="18">
        <v>0</v>
      </c>
      <c r="F54" s="18">
        <v>0.41799999999999998</v>
      </c>
      <c r="G54" s="18">
        <v>0.41799999999999998</v>
      </c>
      <c r="H54" s="19">
        <v>1045</v>
      </c>
      <c r="I54" s="19" t="s">
        <v>14</v>
      </c>
    </row>
    <row r="55" spans="1:9" ht="51" customHeight="1">
      <c r="A55" s="3">
        <v>32</v>
      </c>
      <c r="B55" s="3" t="s">
        <v>11</v>
      </c>
      <c r="C55" s="9" t="s">
        <v>78</v>
      </c>
      <c r="D55" s="10" t="s">
        <v>79</v>
      </c>
      <c r="E55" s="18">
        <v>0</v>
      </c>
      <c r="F55" s="18">
        <v>0.192</v>
      </c>
      <c r="G55" s="18">
        <v>0.192</v>
      </c>
      <c r="H55" s="19">
        <v>768</v>
      </c>
      <c r="I55" s="19" t="s">
        <v>14</v>
      </c>
    </row>
    <row r="56" spans="1:9" ht="27.75" customHeight="1">
      <c r="A56" s="3">
        <v>33</v>
      </c>
      <c r="B56" s="3" t="s">
        <v>11</v>
      </c>
      <c r="C56" s="9" t="s">
        <v>80</v>
      </c>
      <c r="D56" s="10" t="s">
        <v>81</v>
      </c>
      <c r="E56" s="18">
        <v>0</v>
      </c>
      <c r="F56" s="18">
        <v>0.2</v>
      </c>
      <c r="G56" s="18">
        <v>0.2</v>
      </c>
      <c r="H56" s="19">
        <v>760</v>
      </c>
      <c r="I56" s="19" t="s">
        <v>14</v>
      </c>
    </row>
    <row r="57" spans="1:9" ht="26.25" customHeight="1">
      <c r="A57" s="3">
        <v>34</v>
      </c>
      <c r="B57" s="3" t="s">
        <v>11</v>
      </c>
      <c r="C57" s="9" t="s">
        <v>82</v>
      </c>
      <c r="D57" s="10" t="s">
        <v>83</v>
      </c>
      <c r="E57" s="18">
        <v>0</v>
      </c>
      <c r="F57" s="18">
        <v>0.6</v>
      </c>
      <c r="G57" s="18">
        <v>0.6</v>
      </c>
      <c r="H57" s="19">
        <v>2100</v>
      </c>
      <c r="I57" s="19" t="s">
        <v>14</v>
      </c>
    </row>
    <row r="58" spans="1:9" ht="54.75" customHeight="1">
      <c r="A58" s="3">
        <v>35</v>
      </c>
      <c r="B58" s="3" t="s">
        <v>11</v>
      </c>
      <c r="C58" s="9" t="s">
        <v>84</v>
      </c>
      <c r="D58" s="10" t="s">
        <v>85</v>
      </c>
      <c r="E58" s="18">
        <v>0</v>
      </c>
      <c r="F58" s="18">
        <v>0.65</v>
      </c>
      <c r="G58" s="18">
        <v>0.65</v>
      </c>
      <c r="H58" s="19">
        <v>1950</v>
      </c>
      <c r="I58" s="19" t="s">
        <v>14</v>
      </c>
    </row>
    <row r="59" spans="1:9" ht="21" customHeight="1">
      <c r="A59" s="3">
        <v>36</v>
      </c>
      <c r="B59" s="3" t="s">
        <v>11</v>
      </c>
      <c r="C59" s="9" t="s">
        <v>86</v>
      </c>
      <c r="D59" s="10" t="s">
        <v>87</v>
      </c>
      <c r="E59" s="18">
        <v>0</v>
      </c>
      <c r="F59" s="18">
        <v>0.26500000000000001</v>
      </c>
      <c r="G59" s="18">
        <v>0.26500000000000001</v>
      </c>
      <c r="H59" s="19">
        <v>663</v>
      </c>
      <c r="I59" s="19" t="s">
        <v>26</v>
      </c>
    </row>
    <row r="60" spans="1:9" ht="28.5" customHeight="1">
      <c r="A60" s="3">
        <v>37</v>
      </c>
      <c r="B60" s="3" t="s">
        <v>11</v>
      </c>
      <c r="C60" s="9" t="s">
        <v>88</v>
      </c>
      <c r="D60" s="10" t="s">
        <v>77</v>
      </c>
      <c r="E60" s="18">
        <v>0</v>
      </c>
      <c r="F60" s="18">
        <v>0.35</v>
      </c>
      <c r="G60" s="18">
        <v>0.35</v>
      </c>
      <c r="H60" s="19">
        <f>G60*3.6*1000</f>
        <v>1260</v>
      </c>
      <c r="I60" s="19" t="s">
        <v>26</v>
      </c>
    </row>
    <row r="61" spans="1:9" ht="27" customHeight="1">
      <c r="A61" s="3">
        <v>38</v>
      </c>
      <c r="B61" s="3" t="s">
        <v>11</v>
      </c>
      <c r="C61" s="9" t="s">
        <v>89</v>
      </c>
      <c r="D61" s="10" t="s">
        <v>90</v>
      </c>
      <c r="E61" s="18">
        <v>0</v>
      </c>
      <c r="F61" s="18">
        <v>0.61499999999999999</v>
      </c>
      <c r="G61" s="18">
        <v>0.61499999999999999</v>
      </c>
      <c r="H61" s="19">
        <v>1538</v>
      </c>
      <c r="I61" s="19" t="s">
        <v>26</v>
      </c>
    </row>
    <row r="62" spans="1:9" ht="28.5" customHeight="1">
      <c r="A62" s="3">
        <v>39</v>
      </c>
      <c r="B62" s="3" t="s">
        <v>11</v>
      </c>
      <c r="C62" s="9" t="s">
        <v>91</v>
      </c>
      <c r="D62" s="10" t="s">
        <v>92</v>
      </c>
      <c r="E62" s="18">
        <v>0</v>
      </c>
      <c r="F62" s="18">
        <v>0.33</v>
      </c>
      <c r="G62" s="18">
        <v>0.33</v>
      </c>
      <c r="H62" s="19">
        <v>858</v>
      </c>
      <c r="I62" s="19" t="s">
        <v>14</v>
      </c>
    </row>
    <row r="63" spans="1:9" ht="30" customHeight="1">
      <c r="A63" s="3">
        <v>40</v>
      </c>
      <c r="B63" s="3" t="s">
        <v>11</v>
      </c>
      <c r="C63" s="9" t="s">
        <v>93</v>
      </c>
      <c r="D63" s="10" t="s">
        <v>94</v>
      </c>
      <c r="E63" s="11">
        <v>0</v>
      </c>
      <c r="F63" s="11">
        <v>1.1100000000000001</v>
      </c>
      <c r="G63" s="11">
        <v>1.1100000000000001</v>
      </c>
      <c r="H63" s="3">
        <v>5550</v>
      </c>
      <c r="I63" s="3" t="s">
        <v>14</v>
      </c>
    </row>
    <row r="64" spans="1:9" ht="37.5" customHeight="1">
      <c r="A64" s="3">
        <v>41</v>
      </c>
      <c r="B64" s="3" t="s">
        <v>11</v>
      </c>
      <c r="C64" s="9" t="s">
        <v>95</v>
      </c>
      <c r="D64" s="10" t="s">
        <v>96</v>
      </c>
      <c r="E64" s="11">
        <v>0</v>
      </c>
      <c r="F64" s="11">
        <v>1.34</v>
      </c>
      <c r="G64" s="11">
        <v>1.34</v>
      </c>
      <c r="H64" s="3">
        <f t="shared" ref="H64:H65" si="2">G64*4.5*1000</f>
        <v>6030</v>
      </c>
      <c r="I64" s="3" t="s">
        <v>14</v>
      </c>
    </row>
    <row r="65" spans="1:9" ht="32.25" customHeight="1">
      <c r="A65" s="3"/>
      <c r="B65" s="3" t="s">
        <v>11</v>
      </c>
      <c r="C65" s="9"/>
      <c r="D65" s="10"/>
      <c r="E65" s="11">
        <v>2.5499999999999998</v>
      </c>
      <c r="F65" s="11">
        <v>3.55</v>
      </c>
      <c r="G65" s="11">
        <f>F65-E65</f>
        <v>1</v>
      </c>
      <c r="H65" s="3">
        <f t="shared" si="2"/>
        <v>4500</v>
      </c>
      <c r="I65" s="3" t="s">
        <v>14</v>
      </c>
    </row>
    <row r="66" spans="1:9" ht="27" customHeight="1">
      <c r="A66" s="3">
        <v>42</v>
      </c>
      <c r="B66" s="3" t="s">
        <v>11</v>
      </c>
      <c r="C66" s="9" t="s">
        <v>97</v>
      </c>
      <c r="D66" s="10" t="s">
        <v>98</v>
      </c>
      <c r="E66" s="11">
        <v>0</v>
      </c>
      <c r="F66" s="11">
        <v>1.1000000000000001</v>
      </c>
      <c r="G66" s="11">
        <v>1.1000000000000001</v>
      </c>
      <c r="H66" s="3">
        <v>6600</v>
      </c>
      <c r="I66" s="3" t="s">
        <v>14</v>
      </c>
    </row>
    <row r="67" spans="1:9" ht="23.25" customHeight="1">
      <c r="A67" s="3">
        <v>43</v>
      </c>
      <c r="B67" s="3" t="s">
        <v>11</v>
      </c>
      <c r="C67" s="9" t="s">
        <v>99</v>
      </c>
      <c r="D67" s="10" t="s">
        <v>100</v>
      </c>
      <c r="E67" s="11">
        <v>0</v>
      </c>
      <c r="F67" s="11">
        <v>0.57999999999999996</v>
      </c>
      <c r="G67" s="11">
        <v>0.57999999999999996</v>
      </c>
      <c r="H67" s="3">
        <v>2628</v>
      </c>
      <c r="I67" s="3" t="s">
        <v>14</v>
      </c>
    </row>
    <row r="68" spans="1:9" ht="30.75" customHeight="1">
      <c r="A68" s="3">
        <v>44</v>
      </c>
      <c r="B68" s="3" t="s">
        <v>11</v>
      </c>
      <c r="C68" s="9" t="s">
        <v>101</v>
      </c>
      <c r="D68" s="10" t="s">
        <v>102</v>
      </c>
      <c r="E68" s="11">
        <v>0</v>
      </c>
      <c r="F68" s="11">
        <v>0.57999999999999996</v>
      </c>
      <c r="G68" s="11">
        <v>0.57999999999999996</v>
      </c>
      <c r="H68" s="3">
        <v>2588</v>
      </c>
      <c r="I68" s="3" t="s">
        <v>14</v>
      </c>
    </row>
    <row r="69" spans="1:9" ht="22.5" customHeight="1">
      <c r="A69" s="3">
        <v>45</v>
      </c>
      <c r="B69" s="3" t="s">
        <v>11</v>
      </c>
      <c r="C69" s="9" t="s">
        <v>103</v>
      </c>
      <c r="D69" s="10" t="s">
        <v>104</v>
      </c>
      <c r="E69" s="11">
        <v>0</v>
      </c>
      <c r="F69" s="11">
        <v>0.41</v>
      </c>
      <c r="G69" s="11">
        <v>0.41</v>
      </c>
      <c r="H69" s="3">
        <v>1339</v>
      </c>
      <c r="I69" s="3" t="s">
        <v>14</v>
      </c>
    </row>
    <row r="70" spans="1:9" ht="26.25" customHeight="1">
      <c r="A70" s="3">
        <v>46</v>
      </c>
      <c r="B70" s="3" t="s">
        <v>11</v>
      </c>
      <c r="C70" s="9" t="s">
        <v>105</v>
      </c>
      <c r="D70" s="10" t="s">
        <v>106</v>
      </c>
      <c r="E70" s="11">
        <v>0</v>
      </c>
      <c r="F70" s="11">
        <v>1.03</v>
      </c>
      <c r="G70" s="11">
        <v>1.03</v>
      </c>
      <c r="H70" s="3">
        <v>3756</v>
      </c>
      <c r="I70" s="3" t="s">
        <v>14</v>
      </c>
    </row>
    <row r="71" spans="1:9" ht="30.75" customHeight="1">
      <c r="A71" s="3">
        <v>47</v>
      </c>
      <c r="B71" s="3" t="s">
        <v>11</v>
      </c>
      <c r="C71" s="9" t="s">
        <v>107</v>
      </c>
      <c r="D71" s="10" t="s">
        <v>108</v>
      </c>
      <c r="E71" s="11">
        <v>0.92</v>
      </c>
      <c r="F71" s="11">
        <v>3.41</v>
      </c>
      <c r="G71" s="11">
        <v>2.4900000000000002</v>
      </c>
      <c r="H71" s="3">
        <v>8824</v>
      </c>
      <c r="I71" s="3" t="s">
        <v>14</v>
      </c>
    </row>
    <row r="72" spans="1:9" ht="71.25" customHeight="1">
      <c r="A72" s="3">
        <v>48</v>
      </c>
      <c r="B72" s="3" t="s">
        <v>11</v>
      </c>
      <c r="C72" s="9" t="s">
        <v>109</v>
      </c>
      <c r="D72" s="10" t="s">
        <v>110</v>
      </c>
      <c r="E72" s="18">
        <v>0</v>
      </c>
      <c r="F72" s="18">
        <v>0.27</v>
      </c>
      <c r="G72" s="18">
        <v>0.27</v>
      </c>
      <c r="H72" s="19">
        <v>891</v>
      </c>
      <c r="I72" s="19" t="s">
        <v>14</v>
      </c>
    </row>
    <row r="73" spans="1:9" ht="26.25" customHeight="1">
      <c r="A73" s="3">
        <v>49</v>
      </c>
      <c r="B73" s="3" t="s">
        <v>11</v>
      </c>
      <c r="C73" s="9" t="s">
        <v>111</v>
      </c>
      <c r="D73" s="10" t="s">
        <v>112</v>
      </c>
      <c r="E73" s="18">
        <v>0</v>
      </c>
      <c r="F73" s="18">
        <v>0.36</v>
      </c>
      <c r="G73" s="18">
        <v>0.36</v>
      </c>
      <c r="H73" s="19">
        <v>900</v>
      </c>
      <c r="I73" s="19" t="s">
        <v>14</v>
      </c>
    </row>
    <row r="74" spans="1:9" ht="28.5" customHeight="1">
      <c r="A74" s="3">
        <v>50</v>
      </c>
      <c r="B74" s="3" t="s">
        <v>11</v>
      </c>
      <c r="C74" s="9" t="s">
        <v>113</v>
      </c>
      <c r="D74" s="10" t="s">
        <v>114</v>
      </c>
      <c r="E74" s="18">
        <v>0</v>
      </c>
      <c r="F74" s="18">
        <v>0.28000000000000003</v>
      </c>
      <c r="G74" s="18">
        <v>0.28000000000000003</v>
      </c>
      <c r="H74" s="19">
        <v>1260</v>
      </c>
      <c r="I74" s="19" t="s">
        <v>14</v>
      </c>
    </row>
    <row r="75" spans="1:9" ht="24" customHeight="1">
      <c r="A75" s="3">
        <v>51</v>
      </c>
      <c r="B75" s="3" t="s">
        <v>11</v>
      </c>
      <c r="C75" s="9" t="s">
        <v>115</v>
      </c>
      <c r="D75" s="10" t="s">
        <v>116</v>
      </c>
      <c r="E75" s="18">
        <v>0</v>
      </c>
      <c r="F75" s="18">
        <v>0.23300000000000001</v>
      </c>
      <c r="G75" s="18">
        <v>0.23300000000000001</v>
      </c>
      <c r="H75" s="19">
        <v>722</v>
      </c>
      <c r="I75" s="19" t="s">
        <v>14</v>
      </c>
    </row>
    <row r="76" spans="1:9" ht="22.5" customHeight="1">
      <c r="A76" s="3">
        <v>52</v>
      </c>
      <c r="B76" s="3" t="s">
        <v>11</v>
      </c>
      <c r="C76" s="9" t="s">
        <v>117</v>
      </c>
      <c r="D76" s="10" t="s">
        <v>118</v>
      </c>
      <c r="E76" s="18">
        <v>0</v>
      </c>
      <c r="F76" s="18">
        <v>0.29499999999999998</v>
      </c>
      <c r="G76" s="18">
        <v>0.29499999999999998</v>
      </c>
      <c r="H76" s="19">
        <v>1328</v>
      </c>
      <c r="I76" s="19" t="s">
        <v>14</v>
      </c>
    </row>
    <row r="77" spans="1:9" ht="26.25" customHeight="1">
      <c r="A77" s="3">
        <v>53</v>
      </c>
      <c r="B77" s="3" t="s">
        <v>11</v>
      </c>
      <c r="C77" s="9" t="s">
        <v>119</v>
      </c>
      <c r="D77" s="10" t="s">
        <v>120</v>
      </c>
      <c r="E77" s="18">
        <v>0</v>
      </c>
      <c r="F77" s="18">
        <v>0.37</v>
      </c>
      <c r="G77" s="18">
        <v>0.37</v>
      </c>
      <c r="H77" s="19">
        <v>999</v>
      </c>
      <c r="I77" s="19" t="s">
        <v>26</v>
      </c>
    </row>
    <row r="78" spans="1:9" ht="20.25" customHeight="1">
      <c r="A78" s="3">
        <v>54</v>
      </c>
      <c r="B78" s="3" t="s">
        <v>11</v>
      </c>
      <c r="C78" s="9" t="s">
        <v>121</v>
      </c>
      <c r="D78" s="10" t="s">
        <v>122</v>
      </c>
      <c r="E78" s="18">
        <v>0</v>
      </c>
      <c r="F78" s="18">
        <v>0.26</v>
      </c>
      <c r="G78" s="18">
        <v>0.26</v>
      </c>
      <c r="H78" s="19">
        <v>650</v>
      </c>
      <c r="I78" s="19" t="s">
        <v>26</v>
      </c>
    </row>
    <row r="79" spans="1:9" ht="38.25" customHeight="1">
      <c r="A79" s="3"/>
      <c r="B79" s="3"/>
      <c r="C79" s="8" t="s">
        <v>123</v>
      </c>
      <c r="D79" s="9"/>
      <c r="E79" s="4"/>
      <c r="F79" s="4"/>
      <c r="G79" s="4"/>
      <c r="H79" s="4"/>
      <c r="I79" s="4"/>
    </row>
    <row r="80" spans="1:9" ht="15.75" customHeight="1">
      <c r="A80" s="3">
        <v>55</v>
      </c>
      <c r="B80" s="3" t="s">
        <v>11</v>
      </c>
      <c r="C80" s="9" t="s">
        <v>124</v>
      </c>
      <c r="D80" s="10" t="s">
        <v>125</v>
      </c>
      <c r="E80" s="21">
        <v>0</v>
      </c>
      <c r="F80" s="21">
        <v>4.2380000000000004</v>
      </c>
      <c r="G80" s="21">
        <v>4.24</v>
      </c>
      <c r="H80" s="3">
        <v>18011</v>
      </c>
      <c r="I80" s="19" t="s">
        <v>126</v>
      </c>
    </row>
    <row r="81" spans="1:9" ht="30.6" customHeight="1">
      <c r="A81" s="3">
        <v>56</v>
      </c>
      <c r="B81" s="3" t="s">
        <v>11</v>
      </c>
      <c r="C81" s="9" t="s">
        <v>127</v>
      </c>
      <c r="D81" s="10" t="s">
        <v>128</v>
      </c>
      <c r="E81" s="21">
        <v>0</v>
      </c>
      <c r="F81" s="21">
        <v>0.61799999999999999</v>
      </c>
      <c r="G81" s="21">
        <v>0.61799999999999999</v>
      </c>
      <c r="H81" s="3">
        <v>2163</v>
      </c>
      <c r="I81" s="19" t="s">
        <v>57</v>
      </c>
    </row>
    <row r="82" spans="1:9" ht="15.75" customHeight="1">
      <c r="A82" s="3"/>
      <c r="B82" s="3"/>
      <c r="C82" s="9"/>
      <c r="D82" s="10"/>
      <c r="E82" s="21">
        <v>0.62</v>
      </c>
      <c r="F82" s="21">
        <v>2.84</v>
      </c>
      <c r="G82" s="21">
        <f t="shared" ref="G82:G83" si="3">F82-E82</f>
        <v>2.2199999999999998</v>
      </c>
      <c r="H82" s="3">
        <f t="shared" ref="H82:H84" si="4">G82*3.5*1000</f>
        <v>7770</v>
      </c>
      <c r="I82" s="19" t="s">
        <v>14</v>
      </c>
    </row>
    <row r="83" spans="1:9" ht="15.75" customHeight="1">
      <c r="A83" s="3"/>
      <c r="B83" s="3"/>
      <c r="C83" s="9"/>
      <c r="D83" s="10"/>
      <c r="E83" s="21">
        <v>2.84</v>
      </c>
      <c r="F83" s="21">
        <v>4.0599999999999996</v>
      </c>
      <c r="G83" s="21">
        <f t="shared" si="3"/>
        <v>1.2199999999999998</v>
      </c>
      <c r="H83" s="3">
        <f t="shared" si="4"/>
        <v>4270</v>
      </c>
      <c r="I83" s="19" t="s">
        <v>26</v>
      </c>
    </row>
    <row r="84" spans="1:9" ht="15.75" customHeight="1">
      <c r="A84" s="3"/>
      <c r="B84" s="3"/>
      <c r="C84" s="9"/>
      <c r="D84" s="10"/>
      <c r="E84" s="21">
        <v>0</v>
      </c>
      <c r="F84" s="21">
        <v>0.2</v>
      </c>
      <c r="G84" s="21">
        <v>0.2</v>
      </c>
      <c r="H84" s="3">
        <f t="shared" si="4"/>
        <v>700.00000000000011</v>
      </c>
      <c r="I84" s="19" t="s">
        <v>14</v>
      </c>
    </row>
    <row r="85" spans="1:9" ht="15.75" customHeight="1">
      <c r="A85" s="3">
        <v>57</v>
      </c>
      <c r="B85" s="3" t="s">
        <v>11</v>
      </c>
      <c r="C85" s="9" t="s">
        <v>129</v>
      </c>
      <c r="D85" s="10" t="s">
        <v>130</v>
      </c>
      <c r="E85" s="21">
        <v>0</v>
      </c>
      <c r="F85" s="21">
        <v>1.71</v>
      </c>
      <c r="G85" s="21">
        <v>1.71</v>
      </c>
      <c r="H85" s="3">
        <v>5985</v>
      </c>
      <c r="I85" s="19" t="s">
        <v>126</v>
      </c>
    </row>
    <row r="86" spans="1:9" ht="15" customHeight="1">
      <c r="A86" s="3">
        <v>58</v>
      </c>
      <c r="B86" s="3" t="s">
        <v>11</v>
      </c>
      <c r="C86" s="9" t="s">
        <v>131</v>
      </c>
      <c r="D86" s="10" t="s">
        <v>132</v>
      </c>
      <c r="E86" s="21">
        <v>0</v>
      </c>
      <c r="F86" s="21">
        <v>0.58099999999999996</v>
      </c>
      <c r="G86" s="21">
        <v>0.58099999999999996</v>
      </c>
      <c r="H86" s="3">
        <v>2615</v>
      </c>
      <c r="I86" s="19" t="s">
        <v>133</v>
      </c>
    </row>
    <row r="87" spans="1:9" ht="15.75" customHeight="1">
      <c r="A87" s="3"/>
      <c r="B87" s="3"/>
      <c r="C87" s="9"/>
      <c r="D87" s="10"/>
      <c r="E87" s="21">
        <v>0.58099999999999996</v>
      </c>
      <c r="F87" s="21">
        <v>5.4160000000000004</v>
      </c>
      <c r="G87" s="21">
        <v>4.835</v>
      </c>
      <c r="H87" s="3">
        <v>21758</v>
      </c>
      <c r="I87" s="19" t="s">
        <v>126</v>
      </c>
    </row>
    <row r="88" spans="1:9" ht="15.75" customHeight="1">
      <c r="A88" s="3">
        <v>59</v>
      </c>
      <c r="B88" s="3" t="s">
        <v>11</v>
      </c>
      <c r="C88" s="9" t="s">
        <v>134</v>
      </c>
      <c r="D88" s="10" t="s">
        <v>135</v>
      </c>
      <c r="E88" s="21">
        <v>0</v>
      </c>
      <c r="F88" s="21">
        <v>0.23899999999999999</v>
      </c>
      <c r="G88" s="21">
        <v>0.23899999999999999</v>
      </c>
      <c r="H88" s="3">
        <v>1195</v>
      </c>
      <c r="I88" s="19" t="s">
        <v>14</v>
      </c>
    </row>
    <row r="89" spans="1:9" ht="15.75" customHeight="1">
      <c r="A89" s="3">
        <v>60</v>
      </c>
      <c r="B89" s="3" t="s">
        <v>11</v>
      </c>
      <c r="C89" s="9" t="s">
        <v>136</v>
      </c>
      <c r="D89" s="10" t="s">
        <v>137</v>
      </c>
      <c r="E89" s="21">
        <v>0</v>
      </c>
      <c r="F89" s="21">
        <v>2.7669999999999999</v>
      </c>
      <c r="G89" s="21">
        <v>2.77</v>
      </c>
      <c r="H89" s="3">
        <v>11068</v>
      </c>
      <c r="I89" s="19" t="s">
        <v>126</v>
      </c>
    </row>
    <row r="90" spans="1:9" ht="30">
      <c r="A90" s="3">
        <v>61</v>
      </c>
      <c r="B90" s="3" t="s">
        <v>11</v>
      </c>
      <c r="C90" s="9" t="s">
        <v>138</v>
      </c>
      <c r="D90" s="10" t="s">
        <v>139</v>
      </c>
      <c r="E90" s="21">
        <v>0</v>
      </c>
      <c r="F90" s="21">
        <v>3.4380000000000002</v>
      </c>
      <c r="G90" s="21">
        <v>3.44</v>
      </c>
      <c r="H90" s="3">
        <v>15471</v>
      </c>
      <c r="I90" s="19" t="s">
        <v>126</v>
      </c>
    </row>
    <row r="91" spans="1:9" ht="30">
      <c r="A91" s="3">
        <v>62</v>
      </c>
      <c r="B91" s="3" t="s">
        <v>11</v>
      </c>
      <c r="C91" s="9" t="s">
        <v>140</v>
      </c>
      <c r="D91" s="10" t="s">
        <v>141</v>
      </c>
      <c r="E91" s="21">
        <v>0</v>
      </c>
      <c r="F91" s="21">
        <v>2.8660000000000001</v>
      </c>
      <c r="G91" s="21">
        <v>2.8660000000000001</v>
      </c>
      <c r="H91" s="3">
        <v>12897</v>
      </c>
      <c r="I91" s="19" t="s">
        <v>14</v>
      </c>
    </row>
    <row r="92" spans="1:9" ht="30">
      <c r="A92" s="3">
        <v>63</v>
      </c>
      <c r="B92" s="3" t="s">
        <v>11</v>
      </c>
      <c r="C92" s="9" t="s">
        <v>142</v>
      </c>
      <c r="D92" s="10" t="s">
        <v>143</v>
      </c>
      <c r="E92" s="21" t="s">
        <v>144</v>
      </c>
      <c r="F92" s="21">
        <v>3.5619999999999998</v>
      </c>
      <c r="G92" s="21">
        <v>3.5619999999999998</v>
      </c>
      <c r="H92" s="3">
        <v>16919</v>
      </c>
      <c r="I92" s="19" t="s">
        <v>145</v>
      </c>
    </row>
    <row r="93" spans="1:9" ht="15.75" customHeight="1">
      <c r="A93" s="3">
        <v>64</v>
      </c>
      <c r="B93" s="3" t="s">
        <v>11</v>
      </c>
      <c r="C93" s="9" t="s">
        <v>146</v>
      </c>
      <c r="D93" s="10" t="s">
        <v>147</v>
      </c>
      <c r="E93" s="21">
        <v>0</v>
      </c>
      <c r="F93" s="21">
        <v>1.7350000000000001</v>
      </c>
      <c r="G93" s="21">
        <v>1.7350000000000001</v>
      </c>
      <c r="H93" s="3">
        <v>8241</v>
      </c>
      <c r="I93" s="19" t="s">
        <v>14</v>
      </c>
    </row>
    <row r="94" spans="1:9" ht="15.75" customHeight="1">
      <c r="A94" s="3">
        <v>65</v>
      </c>
      <c r="B94" s="3" t="s">
        <v>11</v>
      </c>
      <c r="C94" s="9" t="s">
        <v>148</v>
      </c>
      <c r="D94" s="10" t="s">
        <v>149</v>
      </c>
      <c r="E94" s="21">
        <v>0</v>
      </c>
      <c r="F94" s="21">
        <v>1.607</v>
      </c>
      <c r="G94" s="21">
        <v>1.607</v>
      </c>
      <c r="H94" s="3">
        <v>7232</v>
      </c>
      <c r="I94" s="19" t="s">
        <v>126</v>
      </c>
    </row>
    <row r="95" spans="1:9" ht="15.75" customHeight="1">
      <c r="A95" s="3">
        <v>66</v>
      </c>
      <c r="B95" s="3" t="s">
        <v>11</v>
      </c>
      <c r="C95" s="9" t="s">
        <v>150</v>
      </c>
      <c r="D95" s="10" t="s">
        <v>151</v>
      </c>
      <c r="E95" s="21">
        <v>0</v>
      </c>
      <c r="F95" s="21">
        <v>1.4430000000000001</v>
      </c>
      <c r="G95" s="21">
        <v>1.4430000000000001</v>
      </c>
      <c r="H95" s="3">
        <v>6051</v>
      </c>
      <c r="I95" s="19" t="s">
        <v>126</v>
      </c>
    </row>
    <row r="96" spans="1:9" ht="15.75" customHeight="1">
      <c r="A96" s="3">
        <v>67</v>
      </c>
      <c r="B96" s="3" t="s">
        <v>11</v>
      </c>
      <c r="C96" s="9" t="s">
        <v>152</v>
      </c>
      <c r="D96" s="10" t="s">
        <v>153</v>
      </c>
      <c r="E96" s="21">
        <v>0</v>
      </c>
      <c r="F96" s="21">
        <v>0.20399999999999999</v>
      </c>
      <c r="G96" s="21">
        <v>0.20399999999999999</v>
      </c>
      <c r="H96" s="3">
        <v>735</v>
      </c>
      <c r="I96" s="19" t="s">
        <v>57</v>
      </c>
    </row>
    <row r="97" spans="1:9" ht="15.75" customHeight="1">
      <c r="A97" s="3"/>
      <c r="B97" s="3"/>
      <c r="C97" s="9"/>
      <c r="D97" s="10"/>
      <c r="E97" s="21">
        <v>0.20399999999999999</v>
      </c>
      <c r="F97" s="21">
        <v>0.77600000000000002</v>
      </c>
      <c r="G97" s="21">
        <v>0.57999999999999996</v>
      </c>
      <c r="H97" s="3">
        <v>2059</v>
      </c>
      <c r="I97" s="19" t="s">
        <v>126</v>
      </c>
    </row>
    <row r="98" spans="1:9" ht="15" customHeight="1">
      <c r="A98" s="3">
        <v>68</v>
      </c>
      <c r="B98" s="3" t="s">
        <v>11</v>
      </c>
      <c r="C98" s="9" t="s">
        <v>154</v>
      </c>
      <c r="D98" s="10" t="s">
        <v>155</v>
      </c>
      <c r="E98" s="21" t="s">
        <v>156</v>
      </c>
      <c r="F98" s="21">
        <v>9.0999999999999998E-2</v>
      </c>
      <c r="G98" s="21">
        <v>0.09</v>
      </c>
      <c r="H98" s="7">
        <v>410</v>
      </c>
      <c r="I98" s="19" t="s">
        <v>57</v>
      </c>
    </row>
    <row r="99" spans="1:9" ht="15.75" customHeight="1">
      <c r="A99" s="3"/>
      <c r="B99" s="3"/>
      <c r="C99" s="9"/>
      <c r="D99" s="10"/>
      <c r="E99" s="21">
        <v>0.09</v>
      </c>
      <c r="F99" s="21">
        <v>0.57399999999999995</v>
      </c>
      <c r="G99" s="21">
        <v>0.48</v>
      </c>
      <c r="H99" s="3">
        <v>2173</v>
      </c>
      <c r="I99" s="19" t="s">
        <v>14</v>
      </c>
    </row>
    <row r="100" spans="1:9" ht="15" customHeight="1">
      <c r="A100" s="3">
        <v>69</v>
      </c>
      <c r="B100" s="3" t="s">
        <v>11</v>
      </c>
      <c r="C100" s="9" t="s">
        <v>157</v>
      </c>
      <c r="D100" s="10" t="s">
        <v>158</v>
      </c>
      <c r="E100" s="21" t="s">
        <v>159</v>
      </c>
      <c r="F100" s="21">
        <v>7.5999999999999998E-2</v>
      </c>
      <c r="G100" s="21">
        <v>7.5999999999999998E-2</v>
      </c>
      <c r="H100" s="3">
        <v>304</v>
      </c>
      <c r="I100" s="19" t="s">
        <v>57</v>
      </c>
    </row>
    <row r="101" spans="1:9" ht="41.25" customHeight="1">
      <c r="A101" s="3"/>
      <c r="B101" s="3"/>
      <c r="C101" s="9"/>
      <c r="D101" s="10"/>
      <c r="E101" s="21">
        <v>7.5999999999999998E-2</v>
      </c>
      <c r="F101" s="21">
        <v>1</v>
      </c>
      <c r="G101" s="21">
        <v>0.92400000000000004</v>
      </c>
      <c r="H101" s="3">
        <v>3696</v>
      </c>
      <c r="I101" s="19" t="s">
        <v>26</v>
      </c>
    </row>
    <row r="102" spans="1:9" ht="30">
      <c r="A102" s="3">
        <v>70</v>
      </c>
      <c r="B102" s="3" t="s">
        <v>11</v>
      </c>
      <c r="C102" s="9" t="s">
        <v>160</v>
      </c>
      <c r="D102" s="10" t="s">
        <v>161</v>
      </c>
      <c r="E102" s="21">
        <v>0</v>
      </c>
      <c r="F102" s="21">
        <v>0.14000000000000001</v>
      </c>
      <c r="G102" s="21">
        <v>0.14000000000000001</v>
      </c>
      <c r="H102" s="7">
        <v>560</v>
      </c>
      <c r="I102" s="19" t="s">
        <v>162</v>
      </c>
    </row>
    <row r="103" spans="1:9" ht="15.75" customHeight="1">
      <c r="A103" s="3"/>
      <c r="B103" s="3"/>
      <c r="C103" s="9"/>
      <c r="D103" s="10"/>
      <c r="E103" s="21">
        <v>0.14000000000000001</v>
      </c>
      <c r="F103" s="21">
        <v>4.5030000000000001</v>
      </c>
      <c r="G103" s="21">
        <v>4.3630000000000004</v>
      </c>
      <c r="H103" s="7">
        <v>19634</v>
      </c>
      <c r="I103" s="19" t="s">
        <v>14</v>
      </c>
    </row>
    <row r="104" spans="1:9" ht="15.75" customHeight="1">
      <c r="A104" s="3"/>
      <c r="B104" s="3"/>
      <c r="C104" s="9"/>
      <c r="D104" s="10"/>
      <c r="E104" s="21">
        <v>4.5030000000000001</v>
      </c>
      <c r="F104" s="21">
        <v>5.2130000000000001</v>
      </c>
      <c r="G104" s="21">
        <v>0.71</v>
      </c>
      <c r="H104" s="7">
        <v>2485</v>
      </c>
      <c r="I104" s="19" t="s">
        <v>26</v>
      </c>
    </row>
    <row r="105" spans="1:9" ht="15.75" customHeight="1">
      <c r="A105" s="3"/>
      <c r="B105" s="3"/>
      <c r="C105" s="9"/>
      <c r="D105" s="10"/>
      <c r="E105" s="21">
        <v>6.11</v>
      </c>
      <c r="F105" s="21">
        <v>6.78</v>
      </c>
      <c r="G105" s="21">
        <v>0.66500000000000004</v>
      </c>
      <c r="H105" s="7">
        <v>2327</v>
      </c>
      <c r="I105" s="19" t="s">
        <v>14</v>
      </c>
    </row>
    <row r="106" spans="1:9" ht="15.75" customHeight="1">
      <c r="A106" s="3">
        <v>71</v>
      </c>
      <c r="B106" s="3" t="s">
        <v>11</v>
      </c>
      <c r="C106" s="9" t="s">
        <v>163</v>
      </c>
      <c r="D106" s="10" t="s">
        <v>164</v>
      </c>
      <c r="E106" s="21">
        <v>0</v>
      </c>
      <c r="F106" s="18" t="s">
        <v>165</v>
      </c>
      <c r="G106" s="21">
        <v>3.5</v>
      </c>
      <c r="H106" s="3">
        <v>15750</v>
      </c>
      <c r="I106" s="19" t="s">
        <v>126</v>
      </c>
    </row>
    <row r="107" spans="1:9">
      <c r="A107" s="3">
        <v>72</v>
      </c>
      <c r="B107" s="3" t="s">
        <v>11</v>
      </c>
      <c r="C107" s="9" t="s">
        <v>166</v>
      </c>
      <c r="D107" s="10" t="s">
        <v>167</v>
      </c>
      <c r="E107" s="21">
        <v>0</v>
      </c>
      <c r="F107" s="21">
        <v>0.72699999999999998</v>
      </c>
      <c r="G107" s="21">
        <v>0.73</v>
      </c>
      <c r="H107" s="3">
        <v>2920</v>
      </c>
      <c r="I107" s="19" t="s">
        <v>168</v>
      </c>
    </row>
    <row r="108" spans="1:9" ht="30">
      <c r="A108" s="3">
        <v>73</v>
      </c>
      <c r="B108" s="3" t="s">
        <v>11</v>
      </c>
      <c r="C108" s="9" t="s">
        <v>169</v>
      </c>
      <c r="D108" s="10" t="s">
        <v>170</v>
      </c>
      <c r="E108" s="21">
        <v>0</v>
      </c>
      <c r="F108" s="21">
        <v>2.8570000000000002</v>
      </c>
      <c r="G108" s="21">
        <v>2.8570000000000002</v>
      </c>
      <c r="H108" s="3">
        <v>13570</v>
      </c>
      <c r="I108" s="19" t="s">
        <v>126</v>
      </c>
    </row>
    <row r="109" spans="1:9" ht="15.75" customHeight="1">
      <c r="A109" s="3">
        <v>74</v>
      </c>
      <c r="B109" s="3" t="s">
        <v>11</v>
      </c>
      <c r="C109" s="9" t="s">
        <v>171</v>
      </c>
      <c r="D109" s="10" t="s">
        <v>172</v>
      </c>
      <c r="E109" s="21">
        <v>0</v>
      </c>
      <c r="F109" s="21">
        <v>1.85</v>
      </c>
      <c r="G109" s="21">
        <v>1.85</v>
      </c>
      <c r="H109" s="3">
        <v>5550</v>
      </c>
      <c r="I109" s="19" t="s">
        <v>173</v>
      </c>
    </row>
    <row r="110" spans="1:9" ht="15.75" customHeight="1">
      <c r="A110" s="3">
        <v>75</v>
      </c>
      <c r="B110" s="3" t="s">
        <v>11</v>
      </c>
      <c r="C110" s="9" t="s">
        <v>174</v>
      </c>
      <c r="D110" s="10" t="s">
        <v>175</v>
      </c>
      <c r="E110" s="21">
        <v>7.12</v>
      </c>
      <c r="F110" s="21">
        <v>10.039999999999999</v>
      </c>
      <c r="G110" s="21">
        <f>F110-E110</f>
        <v>2.919999999999999</v>
      </c>
      <c r="H110" s="3">
        <v>14600</v>
      </c>
      <c r="I110" s="19" t="s">
        <v>14</v>
      </c>
    </row>
    <row r="111" spans="1:9" ht="15.75" customHeight="1">
      <c r="A111" s="3">
        <v>76</v>
      </c>
      <c r="B111" s="3" t="s">
        <v>11</v>
      </c>
      <c r="C111" s="9" t="s">
        <v>176</v>
      </c>
      <c r="D111" s="10" t="s">
        <v>177</v>
      </c>
      <c r="E111" s="21">
        <v>0</v>
      </c>
      <c r="F111" s="21">
        <v>0.82199999999999995</v>
      </c>
      <c r="G111" s="21">
        <v>0.82199999999999995</v>
      </c>
      <c r="H111" s="3">
        <v>3083</v>
      </c>
      <c r="I111" s="19" t="s">
        <v>26</v>
      </c>
    </row>
    <row r="112" spans="1:9" ht="30" customHeight="1">
      <c r="A112" s="3">
        <v>77</v>
      </c>
      <c r="B112" s="3" t="s">
        <v>11</v>
      </c>
      <c r="C112" s="9" t="s">
        <v>178</v>
      </c>
      <c r="D112" s="10" t="s">
        <v>179</v>
      </c>
      <c r="E112" s="21">
        <v>0</v>
      </c>
      <c r="F112" s="21">
        <v>0.64900000000000002</v>
      </c>
      <c r="G112" s="21">
        <v>0.65</v>
      </c>
      <c r="H112" s="3">
        <v>2925</v>
      </c>
      <c r="I112" s="19" t="s">
        <v>14</v>
      </c>
    </row>
    <row r="113" spans="1:9" ht="23.25" customHeight="1">
      <c r="A113" s="3">
        <v>78</v>
      </c>
      <c r="B113" s="3" t="s">
        <v>11</v>
      </c>
      <c r="C113" s="9" t="s">
        <v>180</v>
      </c>
      <c r="D113" s="10" t="s">
        <v>85</v>
      </c>
      <c r="E113" s="18">
        <v>0</v>
      </c>
      <c r="F113" s="18">
        <v>0.29299999999999998</v>
      </c>
      <c r="G113" s="18">
        <v>0.29299999999999998</v>
      </c>
      <c r="H113" s="19">
        <v>1904</v>
      </c>
      <c r="I113" s="19" t="s">
        <v>181</v>
      </c>
    </row>
    <row r="114" spans="1:9" ht="15.75" customHeight="1">
      <c r="A114" s="3">
        <v>79</v>
      </c>
      <c r="B114" s="3" t="s">
        <v>11</v>
      </c>
      <c r="C114" s="9" t="s">
        <v>182</v>
      </c>
      <c r="D114" s="10" t="s">
        <v>183</v>
      </c>
      <c r="E114" s="18">
        <v>0</v>
      </c>
      <c r="F114" s="18">
        <v>0.42599999999999999</v>
      </c>
      <c r="G114" s="18">
        <v>0.42599999999999999</v>
      </c>
      <c r="H114" s="19">
        <v>2556</v>
      </c>
      <c r="I114" s="19" t="s">
        <v>181</v>
      </c>
    </row>
    <row r="115" spans="1:9" ht="15.75" customHeight="1">
      <c r="A115" s="3">
        <v>80</v>
      </c>
      <c r="B115" s="3" t="s">
        <v>11</v>
      </c>
      <c r="C115" s="9" t="s">
        <v>184</v>
      </c>
      <c r="D115" s="10" t="s">
        <v>185</v>
      </c>
      <c r="E115" s="18">
        <v>0</v>
      </c>
      <c r="F115" s="18">
        <v>0.49199999999999999</v>
      </c>
      <c r="G115" s="18">
        <v>0.49199999999999999</v>
      </c>
      <c r="H115" s="19">
        <v>1624</v>
      </c>
      <c r="I115" s="19" t="s">
        <v>181</v>
      </c>
    </row>
    <row r="116" spans="1:9" ht="15" customHeight="1">
      <c r="A116" s="3">
        <v>81</v>
      </c>
      <c r="B116" s="3" t="s">
        <v>11</v>
      </c>
      <c r="C116" s="9" t="s">
        <v>186</v>
      </c>
      <c r="D116" s="10" t="s">
        <v>187</v>
      </c>
      <c r="E116" s="18">
        <v>0</v>
      </c>
      <c r="F116" s="18">
        <v>0.26</v>
      </c>
      <c r="G116" s="18">
        <v>0.26</v>
      </c>
      <c r="H116" s="19">
        <v>1040</v>
      </c>
      <c r="I116" s="19" t="s">
        <v>181</v>
      </c>
    </row>
    <row r="117" spans="1:9" ht="15.75" customHeight="1">
      <c r="A117" s="3"/>
      <c r="B117" s="3"/>
      <c r="C117" s="9"/>
      <c r="D117" s="10"/>
      <c r="E117" s="18">
        <v>0.26</v>
      </c>
      <c r="F117" s="18">
        <v>0.54500000000000004</v>
      </c>
      <c r="G117" s="18">
        <v>0.28499999999999998</v>
      </c>
      <c r="H117" s="19">
        <v>1140</v>
      </c>
      <c r="I117" s="19" t="s">
        <v>14</v>
      </c>
    </row>
    <row r="118" spans="1:9" ht="15.75" customHeight="1">
      <c r="A118" s="3">
        <v>82</v>
      </c>
      <c r="B118" s="3" t="s">
        <v>11</v>
      </c>
      <c r="C118" s="9" t="s">
        <v>188</v>
      </c>
      <c r="D118" s="10" t="s">
        <v>189</v>
      </c>
      <c r="E118" s="18">
        <v>0</v>
      </c>
      <c r="F118" s="18">
        <v>0.46300000000000002</v>
      </c>
      <c r="G118" s="18">
        <v>0.46300000000000002</v>
      </c>
      <c r="H118" s="19">
        <v>2315</v>
      </c>
      <c r="I118" s="19" t="s">
        <v>181</v>
      </c>
    </row>
    <row r="119" spans="1:9" ht="15.75" customHeight="1">
      <c r="A119" s="3">
        <v>83</v>
      </c>
      <c r="B119" s="3" t="s">
        <v>11</v>
      </c>
      <c r="C119" s="9" t="s">
        <v>190</v>
      </c>
      <c r="D119" s="10" t="s">
        <v>191</v>
      </c>
      <c r="E119" s="18">
        <v>0</v>
      </c>
      <c r="F119" s="18">
        <v>1.06</v>
      </c>
      <c r="G119" s="18">
        <v>1.06</v>
      </c>
      <c r="H119" s="19">
        <v>6890</v>
      </c>
      <c r="I119" s="19" t="s">
        <v>181</v>
      </c>
    </row>
    <row r="120" spans="1:9" ht="15.75" customHeight="1">
      <c r="A120" s="3">
        <v>84</v>
      </c>
      <c r="B120" s="3" t="s">
        <v>11</v>
      </c>
      <c r="C120" s="9" t="s">
        <v>192</v>
      </c>
      <c r="D120" s="10" t="s">
        <v>193</v>
      </c>
      <c r="E120" s="21">
        <v>0</v>
      </c>
      <c r="F120" s="21">
        <v>0.56100000000000005</v>
      </c>
      <c r="G120" s="21">
        <v>0.56100000000000005</v>
      </c>
      <c r="H120" s="3">
        <v>2384</v>
      </c>
      <c r="I120" s="19" t="s">
        <v>194</v>
      </c>
    </row>
    <row r="121" spans="1:9" ht="15.75" customHeight="1">
      <c r="A121" s="3">
        <v>85</v>
      </c>
      <c r="B121" s="3" t="s">
        <v>11</v>
      </c>
      <c r="C121" s="9" t="s">
        <v>195</v>
      </c>
      <c r="D121" s="10" t="s">
        <v>196</v>
      </c>
      <c r="E121" s="21" t="s">
        <v>156</v>
      </c>
      <c r="F121" s="21" t="s">
        <v>197</v>
      </c>
      <c r="G121" s="21">
        <v>1.04</v>
      </c>
      <c r="H121" s="3">
        <v>3120</v>
      </c>
      <c r="I121" s="19" t="s">
        <v>14</v>
      </c>
    </row>
    <row r="122" spans="1:9" ht="15.75" customHeight="1">
      <c r="A122" s="3">
        <v>86</v>
      </c>
      <c r="B122" s="3" t="s">
        <v>11</v>
      </c>
      <c r="C122" s="9" t="s">
        <v>198</v>
      </c>
      <c r="D122" s="10" t="s">
        <v>199</v>
      </c>
      <c r="E122" s="21" t="s">
        <v>144</v>
      </c>
      <c r="F122" s="21" t="s">
        <v>200</v>
      </c>
      <c r="G122" s="21">
        <v>1.41</v>
      </c>
      <c r="H122" s="3">
        <v>7050</v>
      </c>
      <c r="I122" s="19" t="s">
        <v>126</v>
      </c>
    </row>
    <row r="123" spans="1:9" ht="15.75" customHeight="1">
      <c r="A123" s="3">
        <v>87</v>
      </c>
      <c r="B123" s="3" t="s">
        <v>11</v>
      </c>
      <c r="C123" s="9" t="s">
        <v>201</v>
      </c>
      <c r="D123" s="10" t="s">
        <v>202</v>
      </c>
      <c r="E123" s="21">
        <v>0</v>
      </c>
      <c r="F123" s="21">
        <v>1.05</v>
      </c>
      <c r="G123" s="21">
        <v>1.05</v>
      </c>
      <c r="H123" s="3">
        <v>4725</v>
      </c>
      <c r="I123" s="19" t="s">
        <v>14</v>
      </c>
    </row>
    <row r="124" spans="1:9" ht="15.75" customHeight="1">
      <c r="A124" s="3">
        <v>88</v>
      </c>
      <c r="B124" s="3" t="s">
        <v>11</v>
      </c>
      <c r="C124" s="9" t="s">
        <v>203</v>
      </c>
      <c r="D124" s="10" t="s">
        <v>204</v>
      </c>
      <c r="E124" s="21" t="s">
        <v>144</v>
      </c>
      <c r="F124" s="21">
        <v>0.57499999999999996</v>
      </c>
      <c r="G124" s="21">
        <v>0.57999999999999996</v>
      </c>
      <c r="H124" s="3">
        <v>2320</v>
      </c>
      <c r="I124" s="19" t="s">
        <v>145</v>
      </c>
    </row>
    <row r="125" spans="1:9" ht="15.75" customHeight="1">
      <c r="A125" s="3">
        <v>89</v>
      </c>
      <c r="B125" s="3" t="s">
        <v>11</v>
      </c>
      <c r="C125" s="9" t="s">
        <v>205</v>
      </c>
      <c r="D125" s="10" t="s">
        <v>206</v>
      </c>
      <c r="E125" s="18">
        <v>0</v>
      </c>
      <c r="F125" s="18">
        <v>0.14699999999999999</v>
      </c>
      <c r="G125" s="18">
        <v>0.14699999999999999</v>
      </c>
      <c r="H125" s="19">
        <v>485</v>
      </c>
      <c r="I125" s="19" t="s">
        <v>181</v>
      </c>
    </row>
    <row r="126" spans="1:9" ht="37.5" customHeight="1">
      <c r="A126" s="3">
        <v>90</v>
      </c>
      <c r="B126" s="3" t="s">
        <v>11</v>
      </c>
      <c r="C126" s="9" t="s">
        <v>190</v>
      </c>
      <c r="D126" s="10" t="s">
        <v>207</v>
      </c>
      <c r="E126" s="18">
        <v>0</v>
      </c>
      <c r="F126" s="18">
        <v>0.35</v>
      </c>
      <c r="G126" s="18">
        <v>0.35</v>
      </c>
      <c r="H126" s="19">
        <v>1750</v>
      </c>
      <c r="I126" s="19" t="s">
        <v>14</v>
      </c>
    </row>
    <row r="127" spans="1:9" ht="31.5">
      <c r="A127" s="3"/>
      <c r="B127" s="3"/>
      <c r="C127" s="8" t="s">
        <v>208</v>
      </c>
      <c r="D127" s="9"/>
      <c r="E127" s="22"/>
      <c r="F127" s="22"/>
      <c r="G127" s="22"/>
      <c r="H127" s="22"/>
      <c r="I127" s="22"/>
    </row>
    <row r="128" spans="1:9" ht="30" customHeight="1">
      <c r="A128" s="3">
        <v>91</v>
      </c>
      <c r="B128" s="3" t="s">
        <v>11</v>
      </c>
      <c r="C128" s="9" t="s">
        <v>209</v>
      </c>
      <c r="D128" s="9" t="s">
        <v>210</v>
      </c>
      <c r="E128" s="11">
        <v>0</v>
      </c>
      <c r="F128" s="3">
        <v>0.31</v>
      </c>
      <c r="G128" s="3">
        <v>0.31</v>
      </c>
      <c r="H128" s="3">
        <v>1860</v>
      </c>
      <c r="I128" s="3" t="s">
        <v>14</v>
      </c>
    </row>
    <row r="129" spans="1:9" ht="15.75" customHeight="1">
      <c r="A129" s="3"/>
      <c r="B129" s="3" t="s">
        <v>11</v>
      </c>
      <c r="C129" s="9"/>
      <c r="D129" s="9"/>
      <c r="E129" s="11">
        <v>0</v>
      </c>
      <c r="F129" s="11">
        <v>0.38800000000000001</v>
      </c>
      <c r="G129" s="11">
        <v>0.38800000000000001</v>
      </c>
      <c r="H129" s="3">
        <f>G129*6*1000</f>
        <v>2328.0000000000005</v>
      </c>
      <c r="I129" s="3" t="s">
        <v>14</v>
      </c>
    </row>
    <row r="130" spans="1:9" ht="15.75" customHeight="1">
      <c r="A130" s="3"/>
      <c r="B130" s="3" t="s">
        <v>11</v>
      </c>
      <c r="C130" s="9"/>
      <c r="D130" s="9"/>
      <c r="E130" s="11">
        <v>0</v>
      </c>
      <c r="F130" s="11">
        <v>0.23100000000000001</v>
      </c>
      <c r="G130" s="11">
        <v>0.23100000000000001</v>
      </c>
      <c r="H130" s="3">
        <f>G130*5*1000</f>
        <v>1155</v>
      </c>
      <c r="I130" s="3" t="s">
        <v>14</v>
      </c>
    </row>
    <row r="131" spans="1:9" ht="31.9" customHeight="1">
      <c r="A131" s="3">
        <v>92</v>
      </c>
      <c r="B131" s="3" t="s">
        <v>11</v>
      </c>
      <c r="C131" s="9" t="s">
        <v>211</v>
      </c>
      <c r="D131" s="10" t="s">
        <v>212</v>
      </c>
      <c r="E131" s="11">
        <v>0</v>
      </c>
      <c r="F131" s="3">
        <v>0.08</v>
      </c>
      <c r="G131" s="11">
        <f t="shared" ref="G131:G132" si="5">F131-E131</f>
        <v>0.08</v>
      </c>
      <c r="H131" s="3">
        <f>G131*5.25*1000</f>
        <v>420</v>
      </c>
      <c r="I131" s="3" t="s">
        <v>57</v>
      </c>
    </row>
    <row r="132" spans="1:9" ht="15.75" customHeight="1">
      <c r="A132" s="3"/>
      <c r="B132" s="3" t="s">
        <v>11</v>
      </c>
      <c r="C132" s="9"/>
      <c r="D132" s="10"/>
      <c r="E132" s="11">
        <v>0.08</v>
      </c>
      <c r="F132" s="3">
        <v>0.82</v>
      </c>
      <c r="G132" s="11">
        <f t="shared" si="5"/>
        <v>0.74</v>
      </c>
      <c r="H132" s="3">
        <v>3885</v>
      </c>
      <c r="I132" s="3" t="s">
        <v>14</v>
      </c>
    </row>
    <row r="133" spans="1:9" ht="15.75" customHeight="1">
      <c r="A133" s="3">
        <v>93</v>
      </c>
      <c r="B133" s="3" t="s">
        <v>11</v>
      </c>
      <c r="C133" s="9" t="s">
        <v>213</v>
      </c>
      <c r="D133" s="9" t="s">
        <v>214</v>
      </c>
      <c r="E133" s="11">
        <v>0</v>
      </c>
      <c r="F133" s="3">
        <v>0.22</v>
      </c>
      <c r="G133" s="3">
        <v>0.22</v>
      </c>
      <c r="H133" s="3">
        <v>1155</v>
      </c>
      <c r="I133" s="3" t="s">
        <v>14</v>
      </c>
    </row>
    <row r="134" spans="1:9" ht="15.75" customHeight="1">
      <c r="A134" s="3">
        <v>94</v>
      </c>
      <c r="B134" s="3" t="s">
        <v>11</v>
      </c>
      <c r="C134" s="9" t="s">
        <v>215</v>
      </c>
      <c r="D134" s="10" t="s">
        <v>216</v>
      </c>
      <c r="E134" s="11">
        <v>0</v>
      </c>
      <c r="F134" s="3">
        <v>0.71</v>
      </c>
      <c r="G134" s="3">
        <v>0.71</v>
      </c>
      <c r="H134" s="3">
        <v>4260</v>
      </c>
      <c r="I134" s="3" t="s">
        <v>14</v>
      </c>
    </row>
    <row r="135" spans="1:9" ht="15.75" customHeight="1">
      <c r="A135" s="3">
        <v>95</v>
      </c>
      <c r="B135" s="3" t="s">
        <v>11</v>
      </c>
      <c r="C135" s="9" t="s">
        <v>217</v>
      </c>
      <c r="D135" s="10" t="s">
        <v>218</v>
      </c>
      <c r="E135" s="11">
        <v>0</v>
      </c>
      <c r="F135" s="11">
        <v>1.32</v>
      </c>
      <c r="G135" s="11">
        <v>1.32</v>
      </c>
      <c r="H135" s="3">
        <v>6600</v>
      </c>
      <c r="I135" s="3" t="s">
        <v>14</v>
      </c>
    </row>
    <row r="136" spans="1:9" ht="15.75" customHeight="1">
      <c r="A136" s="3">
        <v>96</v>
      </c>
      <c r="B136" s="3" t="s">
        <v>11</v>
      </c>
      <c r="C136" s="9" t="s">
        <v>219</v>
      </c>
      <c r="D136" s="10" t="s">
        <v>220</v>
      </c>
      <c r="E136" s="11">
        <v>0</v>
      </c>
      <c r="F136" s="3">
        <v>1.33</v>
      </c>
      <c r="G136" s="3">
        <v>1.33</v>
      </c>
      <c r="H136" s="3">
        <f>G136*5*1000</f>
        <v>6650</v>
      </c>
      <c r="I136" s="3" t="s">
        <v>14</v>
      </c>
    </row>
    <row r="137" spans="1:9" ht="33.6" customHeight="1">
      <c r="A137" s="3">
        <v>97</v>
      </c>
      <c r="B137" s="3" t="s">
        <v>11</v>
      </c>
      <c r="C137" s="9" t="s">
        <v>221</v>
      </c>
      <c r="D137" s="10" t="s">
        <v>222</v>
      </c>
      <c r="E137" s="11">
        <v>0</v>
      </c>
      <c r="F137" s="11">
        <v>5.21</v>
      </c>
      <c r="G137" s="11">
        <v>5.21</v>
      </c>
      <c r="H137" s="23">
        <f>G137*5.25*1000</f>
        <v>27352.5</v>
      </c>
      <c r="I137" s="3" t="s">
        <v>14</v>
      </c>
    </row>
    <row r="138" spans="1:9" ht="15.75" customHeight="1">
      <c r="A138" s="3">
        <v>98</v>
      </c>
      <c r="B138" s="3" t="s">
        <v>11</v>
      </c>
      <c r="C138" s="9" t="s">
        <v>223</v>
      </c>
      <c r="D138" s="9" t="s">
        <v>224</v>
      </c>
      <c r="E138" s="11">
        <v>0</v>
      </c>
      <c r="F138" s="3">
        <v>2.92</v>
      </c>
      <c r="G138" s="3">
        <v>2.92</v>
      </c>
      <c r="H138" s="3">
        <v>15330</v>
      </c>
      <c r="I138" s="3" t="s">
        <v>14</v>
      </c>
    </row>
    <row r="139" spans="1:9" ht="15.75" customHeight="1">
      <c r="A139" s="3">
        <v>99</v>
      </c>
      <c r="B139" s="3" t="s">
        <v>11</v>
      </c>
      <c r="C139" s="9" t="s">
        <v>225</v>
      </c>
      <c r="D139" s="9" t="s">
        <v>226</v>
      </c>
      <c r="E139" s="11">
        <v>0</v>
      </c>
      <c r="F139" s="3">
        <v>3.18</v>
      </c>
      <c r="G139" s="3">
        <v>3.18</v>
      </c>
      <c r="H139" s="3">
        <v>19080</v>
      </c>
      <c r="I139" s="3" t="s">
        <v>14</v>
      </c>
    </row>
    <row r="140" spans="1:9" ht="15" customHeight="1">
      <c r="A140" s="3">
        <v>100</v>
      </c>
      <c r="B140" s="3" t="s">
        <v>11</v>
      </c>
      <c r="C140" s="9" t="s">
        <v>227</v>
      </c>
      <c r="D140" s="10" t="s">
        <v>228</v>
      </c>
      <c r="E140" s="11">
        <v>0</v>
      </c>
      <c r="F140" s="3">
        <v>1.46</v>
      </c>
      <c r="G140" s="3">
        <v>1.46</v>
      </c>
      <c r="H140" s="3">
        <f t="shared" ref="H140:H141" si="6">G140*5.25*1000</f>
        <v>7665</v>
      </c>
      <c r="I140" s="3" t="s">
        <v>14</v>
      </c>
    </row>
    <row r="141" spans="1:9" ht="15.75" customHeight="1">
      <c r="A141" s="3"/>
      <c r="B141" s="3" t="s">
        <v>229</v>
      </c>
      <c r="C141" s="9"/>
      <c r="D141" s="10"/>
      <c r="E141" s="11">
        <v>0</v>
      </c>
      <c r="F141" s="3">
        <v>1.05</v>
      </c>
      <c r="G141" s="3">
        <v>1.05</v>
      </c>
      <c r="H141" s="23">
        <f t="shared" si="6"/>
        <v>5512.5</v>
      </c>
      <c r="I141" s="3" t="s">
        <v>14</v>
      </c>
    </row>
    <row r="142" spans="1:9" ht="15.75" customHeight="1">
      <c r="A142" s="3">
        <v>101</v>
      </c>
      <c r="B142" s="3" t="s">
        <v>11</v>
      </c>
      <c r="C142" s="9" t="s">
        <v>230</v>
      </c>
      <c r="D142" s="9" t="s">
        <v>231</v>
      </c>
      <c r="E142" s="11">
        <v>0</v>
      </c>
      <c r="F142" s="3">
        <v>1.33</v>
      </c>
      <c r="G142" s="3">
        <v>1.33</v>
      </c>
      <c r="H142" s="3">
        <v>7980</v>
      </c>
      <c r="I142" s="3" t="s">
        <v>14</v>
      </c>
    </row>
    <row r="143" spans="1:9" ht="15.75" customHeight="1">
      <c r="A143" s="3">
        <v>102</v>
      </c>
      <c r="B143" s="3" t="s">
        <v>11</v>
      </c>
      <c r="C143" s="9" t="s">
        <v>232</v>
      </c>
      <c r="D143" s="9" t="s">
        <v>233</v>
      </c>
      <c r="E143" s="11">
        <v>0</v>
      </c>
      <c r="F143" s="3">
        <v>0.31</v>
      </c>
      <c r="G143" s="3">
        <v>0.31</v>
      </c>
      <c r="H143" s="3">
        <v>1550</v>
      </c>
      <c r="I143" s="3" t="s">
        <v>14</v>
      </c>
    </row>
    <row r="144" spans="1:9" ht="15.75" customHeight="1">
      <c r="A144" s="3">
        <v>103</v>
      </c>
      <c r="B144" s="3" t="s">
        <v>11</v>
      </c>
      <c r="C144" s="9" t="s">
        <v>234</v>
      </c>
      <c r="D144" s="9" t="s">
        <v>235</v>
      </c>
      <c r="E144" s="11">
        <v>0</v>
      </c>
      <c r="F144" s="3">
        <v>0.69</v>
      </c>
      <c r="G144" s="3">
        <v>0.69</v>
      </c>
      <c r="H144" s="3">
        <v>2760</v>
      </c>
      <c r="I144" s="3" t="s">
        <v>14</v>
      </c>
    </row>
    <row r="145" spans="1:9" ht="15.75" customHeight="1">
      <c r="A145" s="3"/>
      <c r="B145" s="3"/>
      <c r="C145" s="8" t="s">
        <v>236</v>
      </c>
      <c r="D145" s="9"/>
      <c r="E145" s="22"/>
      <c r="F145" s="22"/>
      <c r="G145" s="22"/>
      <c r="H145" s="22"/>
      <c r="I145" s="22"/>
    </row>
    <row r="146" spans="1:9" ht="15.75" customHeight="1">
      <c r="A146" s="3">
        <v>104</v>
      </c>
      <c r="B146" s="3" t="s">
        <v>17</v>
      </c>
      <c r="C146" s="24" t="s">
        <v>237</v>
      </c>
      <c r="D146" s="25" t="s">
        <v>238</v>
      </c>
      <c r="E146" s="26">
        <v>0</v>
      </c>
      <c r="F146" s="26">
        <v>0.45</v>
      </c>
      <c r="G146" s="26">
        <v>0.45</v>
      </c>
      <c r="H146" s="27">
        <v>2925</v>
      </c>
      <c r="I146" s="27" t="s">
        <v>57</v>
      </c>
    </row>
    <row r="147" spans="1:9" ht="15.75" customHeight="1">
      <c r="A147" s="3">
        <v>105</v>
      </c>
      <c r="B147" s="3" t="s">
        <v>17</v>
      </c>
      <c r="C147" s="24" t="s">
        <v>239</v>
      </c>
      <c r="D147" s="28" t="s">
        <v>240</v>
      </c>
      <c r="E147" s="26">
        <v>0</v>
      </c>
      <c r="F147" s="26">
        <v>2.17</v>
      </c>
      <c r="G147" s="27">
        <v>2.17</v>
      </c>
      <c r="H147" s="27">
        <v>14748</v>
      </c>
      <c r="I147" s="27" t="s">
        <v>14</v>
      </c>
    </row>
    <row r="148" spans="1:9" ht="15.75" customHeight="1">
      <c r="A148" s="3">
        <v>106</v>
      </c>
      <c r="B148" s="3" t="s">
        <v>11</v>
      </c>
      <c r="C148" s="24" t="s">
        <v>241</v>
      </c>
      <c r="D148" s="25" t="s">
        <v>242</v>
      </c>
      <c r="E148" s="26">
        <v>0</v>
      </c>
      <c r="F148" s="26">
        <v>1.9</v>
      </c>
      <c r="G148" s="26">
        <v>1.9</v>
      </c>
      <c r="H148" s="27">
        <v>7600</v>
      </c>
      <c r="I148" s="27" t="s">
        <v>14</v>
      </c>
    </row>
    <row r="149" spans="1:9" ht="15.75" customHeight="1">
      <c r="A149" s="3">
        <v>107</v>
      </c>
      <c r="B149" s="3" t="s">
        <v>11</v>
      </c>
      <c r="C149" s="24" t="s">
        <v>243</v>
      </c>
      <c r="D149" s="25" t="s">
        <v>244</v>
      </c>
      <c r="E149" s="26">
        <v>0</v>
      </c>
      <c r="F149" s="26">
        <v>1.7</v>
      </c>
      <c r="G149" s="26">
        <v>1.7</v>
      </c>
      <c r="H149" s="27">
        <v>6800</v>
      </c>
      <c r="I149" s="27" t="s">
        <v>14</v>
      </c>
    </row>
    <row r="150" spans="1:9" ht="15.75" customHeight="1">
      <c r="A150" s="3">
        <v>108</v>
      </c>
      <c r="B150" s="3" t="s">
        <v>11</v>
      </c>
      <c r="C150" s="24" t="s">
        <v>245</v>
      </c>
      <c r="D150" s="25" t="s">
        <v>246</v>
      </c>
      <c r="E150" s="26">
        <v>0</v>
      </c>
      <c r="F150" s="26">
        <v>0.46</v>
      </c>
      <c r="G150" s="26">
        <v>0.46</v>
      </c>
      <c r="H150" s="27">
        <v>1840</v>
      </c>
      <c r="I150" s="27" t="s">
        <v>14</v>
      </c>
    </row>
    <row r="151" spans="1:9" ht="15.75" customHeight="1">
      <c r="A151" s="3">
        <v>109</v>
      </c>
      <c r="B151" s="3" t="s">
        <v>11</v>
      </c>
      <c r="C151" s="24" t="s">
        <v>247</v>
      </c>
      <c r="D151" s="25" t="s">
        <v>248</v>
      </c>
      <c r="E151" s="26">
        <v>0</v>
      </c>
      <c r="F151" s="26">
        <v>0.31</v>
      </c>
      <c r="G151" s="26">
        <v>0.31</v>
      </c>
      <c r="H151" s="27">
        <v>1240</v>
      </c>
      <c r="I151" s="27" t="s">
        <v>14</v>
      </c>
    </row>
    <row r="152" spans="1:9" ht="32.450000000000003" customHeight="1">
      <c r="A152" s="3">
        <v>110</v>
      </c>
      <c r="B152" s="3" t="s">
        <v>11</v>
      </c>
      <c r="C152" s="24" t="s">
        <v>249</v>
      </c>
      <c r="D152" s="25" t="s">
        <v>250</v>
      </c>
      <c r="E152" s="26">
        <v>0</v>
      </c>
      <c r="F152" s="26">
        <v>0.09</v>
      </c>
      <c r="G152" s="26">
        <v>0.09</v>
      </c>
      <c r="H152" s="27">
        <v>360</v>
      </c>
      <c r="I152" s="27" t="s">
        <v>57</v>
      </c>
    </row>
    <row r="153" spans="1:9" ht="15.75" customHeight="1">
      <c r="A153" s="3"/>
      <c r="B153" s="3"/>
      <c r="C153" s="24"/>
      <c r="D153" s="25"/>
      <c r="E153" s="26">
        <v>0.09</v>
      </c>
      <c r="F153" s="26">
        <v>3.85</v>
      </c>
      <c r="G153" s="26">
        <v>3.76</v>
      </c>
      <c r="H153" s="27">
        <v>15040</v>
      </c>
      <c r="I153" s="27" t="s">
        <v>14</v>
      </c>
    </row>
    <row r="154" spans="1:9" ht="15.75" customHeight="1">
      <c r="A154" s="19">
        <v>111</v>
      </c>
      <c r="B154" s="19" t="s">
        <v>11</v>
      </c>
      <c r="C154" s="24" t="s">
        <v>251</v>
      </c>
      <c r="D154" s="25" t="s">
        <v>252</v>
      </c>
      <c r="E154" s="26">
        <v>0</v>
      </c>
      <c r="F154" s="26">
        <v>1.5</v>
      </c>
      <c r="G154" s="26">
        <v>1.5</v>
      </c>
      <c r="H154" s="27">
        <v>6000</v>
      </c>
      <c r="I154" s="27" t="s">
        <v>14</v>
      </c>
    </row>
    <row r="155" spans="1:9" ht="15.75" customHeight="1">
      <c r="A155" s="19"/>
      <c r="B155" s="19"/>
      <c r="C155" s="24"/>
      <c r="D155" s="25"/>
      <c r="E155" s="26">
        <v>1.5</v>
      </c>
      <c r="F155" s="26">
        <v>1.7</v>
      </c>
      <c r="G155" s="26">
        <f>F155-E155</f>
        <v>0.19999999999999996</v>
      </c>
      <c r="H155" s="27">
        <v>800</v>
      </c>
      <c r="I155" s="27" t="s">
        <v>26</v>
      </c>
    </row>
    <row r="156" spans="1:9" ht="15.75" customHeight="1">
      <c r="A156" s="3">
        <v>112</v>
      </c>
      <c r="B156" s="3" t="s">
        <v>11</v>
      </c>
      <c r="C156" s="24" t="s">
        <v>253</v>
      </c>
      <c r="D156" s="25" t="s">
        <v>254</v>
      </c>
      <c r="E156" s="26">
        <v>0</v>
      </c>
      <c r="F156" s="26">
        <v>2.1</v>
      </c>
      <c r="G156" s="26">
        <v>2.1</v>
      </c>
      <c r="H156" s="27">
        <v>8400</v>
      </c>
      <c r="I156" s="27" t="s">
        <v>14</v>
      </c>
    </row>
    <row r="157" spans="1:9" ht="15.75" customHeight="1">
      <c r="A157" s="3">
        <v>113</v>
      </c>
      <c r="B157" s="3" t="s">
        <v>11</v>
      </c>
      <c r="C157" s="24" t="s">
        <v>255</v>
      </c>
      <c r="D157" s="25" t="s">
        <v>256</v>
      </c>
      <c r="E157" s="26">
        <v>0</v>
      </c>
      <c r="F157" s="26">
        <v>3.2</v>
      </c>
      <c r="G157" s="26">
        <v>3.2</v>
      </c>
      <c r="H157" s="27">
        <v>12800</v>
      </c>
      <c r="I157" s="27" t="s">
        <v>14</v>
      </c>
    </row>
    <row r="158" spans="1:9" ht="15.75" customHeight="1">
      <c r="A158" s="3">
        <v>114</v>
      </c>
      <c r="B158" s="3" t="s">
        <v>11</v>
      </c>
      <c r="C158" s="24" t="s">
        <v>257</v>
      </c>
      <c r="D158" s="25" t="s">
        <v>258</v>
      </c>
      <c r="E158" s="26">
        <v>0</v>
      </c>
      <c r="F158" s="26">
        <v>1.85</v>
      </c>
      <c r="G158" s="26">
        <v>1.85</v>
      </c>
      <c r="H158" s="27">
        <v>7400</v>
      </c>
      <c r="I158" s="27" t="s">
        <v>14</v>
      </c>
    </row>
    <row r="159" spans="1:9" ht="15.75" customHeight="1">
      <c r="A159" s="3">
        <v>115</v>
      </c>
      <c r="B159" s="3" t="s">
        <v>11</v>
      </c>
      <c r="C159" s="24" t="s">
        <v>259</v>
      </c>
      <c r="D159" s="25" t="s">
        <v>260</v>
      </c>
      <c r="E159" s="26">
        <v>0</v>
      </c>
      <c r="F159" s="26">
        <v>1.2</v>
      </c>
      <c r="G159" s="26">
        <v>1.2</v>
      </c>
      <c r="H159" s="27">
        <v>4800</v>
      </c>
      <c r="I159" s="27" t="s">
        <v>14</v>
      </c>
    </row>
    <row r="160" spans="1:9" ht="15.75" customHeight="1">
      <c r="A160" s="3">
        <v>116</v>
      </c>
      <c r="B160" s="3" t="s">
        <v>17</v>
      </c>
      <c r="C160" s="24" t="s">
        <v>261</v>
      </c>
      <c r="D160" s="25" t="s">
        <v>262</v>
      </c>
      <c r="E160" s="26">
        <v>0</v>
      </c>
      <c r="F160" s="26">
        <v>7.12</v>
      </c>
      <c r="G160" s="26">
        <v>7.12</v>
      </c>
      <c r="H160" s="27">
        <v>49840</v>
      </c>
      <c r="I160" s="27" t="s">
        <v>14</v>
      </c>
    </row>
    <row r="161" spans="1:9" ht="15.75" customHeight="1">
      <c r="A161" s="3">
        <v>117</v>
      </c>
      <c r="B161" s="3" t="s">
        <v>11</v>
      </c>
      <c r="C161" s="24" t="s">
        <v>263</v>
      </c>
      <c r="D161" s="25" t="s">
        <v>264</v>
      </c>
      <c r="E161" s="29">
        <v>0</v>
      </c>
      <c r="F161" s="29">
        <v>0.504</v>
      </c>
      <c r="G161" s="29">
        <v>0.504</v>
      </c>
      <c r="H161" s="27">
        <v>2016</v>
      </c>
      <c r="I161" s="27" t="s">
        <v>14</v>
      </c>
    </row>
    <row r="162" spans="1:9" ht="15.75" customHeight="1">
      <c r="A162" s="3">
        <v>118</v>
      </c>
      <c r="B162" s="3" t="s">
        <v>11</v>
      </c>
      <c r="C162" s="24" t="s">
        <v>265</v>
      </c>
      <c r="D162" s="25" t="s">
        <v>266</v>
      </c>
      <c r="E162" s="29">
        <v>0</v>
      </c>
      <c r="F162" s="29">
        <v>1.0129999999999999</v>
      </c>
      <c r="G162" s="29">
        <v>1.0129999999999999</v>
      </c>
      <c r="H162" s="27">
        <v>5065</v>
      </c>
      <c r="I162" s="27" t="s">
        <v>14</v>
      </c>
    </row>
    <row r="163" spans="1:9" ht="15.75" customHeight="1">
      <c r="A163" s="3">
        <v>119</v>
      </c>
      <c r="B163" s="3" t="s">
        <v>11</v>
      </c>
      <c r="C163" s="24" t="s">
        <v>267</v>
      </c>
      <c r="D163" s="25" t="s">
        <v>67</v>
      </c>
      <c r="E163" s="29">
        <v>0</v>
      </c>
      <c r="F163" s="29">
        <v>0.33400000000000002</v>
      </c>
      <c r="G163" s="29">
        <v>0.33400000000000002</v>
      </c>
      <c r="H163" s="27">
        <v>1336</v>
      </c>
      <c r="I163" s="27" t="s">
        <v>14</v>
      </c>
    </row>
    <row r="164" spans="1:9" ht="15.75" customHeight="1">
      <c r="A164" s="3">
        <v>120</v>
      </c>
      <c r="B164" s="3" t="s">
        <v>11</v>
      </c>
      <c r="C164" s="24" t="s">
        <v>268</v>
      </c>
      <c r="D164" s="25" t="s">
        <v>269</v>
      </c>
      <c r="E164" s="29">
        <v>0</v>
      </c>
      <c r="F164" s="29">
        <v>0.34399999999999997</v>
      </c>
      <c r="G164" s="29">
        <v>0.34399999999999997</v>
      </c>
      <c r="H164" s="27">
        <v>1376</v>
      </c>
      <c r="I164" s="27" t="s">
        <v>14</v>
      </c>
    </row>
    <row r="165" spans="1:9" ht="15.75" customHeight="1">
      <c r="A165" s="3">
        <v>121</v>
      </c>
      <c r="B165" s="3" t="s">
        <v>11</v>
      </c>
      <c r="C165" s="24" t="s">
        <v>270</v>
      </c>
      <c r="D165" s="28" t="s">
        <v>271</v>
      </c>
      <c r="E165" s="29">
        <v>0</v>
      </c>
      <c r="F165" s="29">
        <v>0.4</v>
      </c>
      <c r="G165" s="29">
        <v>0.4</v>
      </c>
      <c r="H165" s="27">
        <v>1600</v>
      </c>
      <c r="I165" s="27" t="s">
        <v>14</v>
      </c>
    </row>
    <row r="166" spans="1:9" ht="15.75" customHeight="1">
      <c r="A166" s="3">
        <v>122</v>
      </c>
      <c r="B166" s="3" t="s">
        <v>11</v>
      </c>
      <c r="C166" s="24" t="s">
        <v>272</v>
      </c>
      <c r="D166" s="30" t="s">
        <v>273</v>
      </c>
      <c r="E166" s="26">
        <v>0</v>
      </c>
      <c r="F166" s="27">
        <v>1.08</v>
      </c>
      <c r="G166" s="27">
        <v>1.08</v>
      </c>
      <c r="H166" s="27">
        <v>4320</v>
      </c>
      <c r="I166" s="27" t="s">
        <v>14</v>
      </c>
    </row>
    <row r="167" spans="1:9" ht="15.75" customHeight="1">
      <c r="A167" s="3">
        <v>123</v>
      </c>
      <c r="B167" s="3" t="s">
        <v>11</v>
      </c>
      <c r="C167" s="24" t="s">
        <v>274</v>
      </c>
      <c r="D167" s="31" t="s">
        <v>275</v>
      </c>
      <c r="E167" s="26">
        <v>0</v>
      </c>
      <c r="F167" s="27">
        <v>0.45</v>
      </c>
      <c r="G167" s="27">
        <v>0.45</v>
      </c>
      <c r="H167" s="27">
        <v>1800</v>
      </c>
      <c r="I167" s="27" t="s">
        <v>14</v>
      </c>
    </row>
    <row r="168" spans="1:9" ht="15.75" customHeight="1">
      <c r="A168" s="3">
        <v>124</v>
      </c>
      <c r="B168" s="3" t="s">
        <v>11</v>
      </c>
      <c r="C168" s="24" t="s">
        <v>276</v>
      </c>
      <c r="D168" s="31" t="s">
        <v>277</v>
      </c>
      <c r="E168" s="26">
        <v>0</v>
      </c>
      <c r="F168" s="26">
        <v>2.2000000000000002</v>
      </c>
      <c r="G168" s="26">
        <v>2.2000000000000002</v>
      </c>
      <c r="H168" s="27">
        <v>8800</v>
      </c>
      <c r="I168" s="27" t="s">
        <v>14</v>
      </c>
    </row>
    <row r="169" spans="1:9" ht="15.75" customHeight="1">
      <c r="A169" s="3">
        <v>125</v>
      </c>
      <c r="B169" s="3" t="s">
        <v>11</v>
      </c>
      <c r="C169" s="24" t="s">
        <v>278</v>
      </c>
      <c r="D169" s="31" t="s">
        <v>279</v>
      </c>
      <c r="E169" s="26">
        <v>0</v>
      </c>
      <c r="F169" s="27">
        <v>0.77</v>
      </c>
      <c r="G169" s="27">
        <v>0.77</v>
      </c>
      <c r="H169" s="27">
        <v>3080</v>
      </c>
      <c r="I169" s="27" t="s">
        <v>14</v>
      </c>
    </row>
    <row r="170" spans="1:9" ht="15.75" customHeight="1">
      <c r="A170" s="3">
        <v>126</v>
      </c>
      <c r="B170" s="3" t="s">
        <v>11</v>
      </c>
      <c r="C170" s="24" t="s">
        <v>280</v>
      </c>
      <c r="D170" s="31" t="s">
        <v>281</v>
      </c>
      <c r="E170" s="26">
        <v>0</v>
      </c>
      <c r="F170" s="26">
        <v>2.5</v>
      </c>
      <c r="G170" s="26">
        <v>2.5</v>
      </c>
      <c r="H170" s="27">
        <v>10000</v>
      </c>
      <c r="I170" s="27" t="s">
        <v>14</v>
      </c>
    </row>
    <row r="171" spans="1:9" ht="15.75" customHeight="1">
      <c r="A171" s="3">
        <v>127</v>
      </c>
      <c r="B171" s="3" t="s">
        <v>11</v>
      </c>
      <c r="C171" s="24" t="s">
        <v>282</v>
      </c>
      <c r="D171" s="25" t="s">
        <v>283</v>
      </c>
      <c r="E171" s="26">
        <v>0</v>
      </c>
      <c r="F171" s="27">
        <v>1.95</v>
      </c>
      <c r="G171" s="27">
        <v>1.95</v>
      </c>
      <c r="H171" s="27">
        <v>7800</v>
      </c>
      <c r="I171" s="27" t="s">
        <v>14</v>
      </c>
    </row>
    <row r="172" spans="1:9" ht="15.75" customHeight="1">
      <c r="A172" s="3">
        <v>128</v>
      </c>
      <c r="B172" s="3" t="s">
        <v>11</v>
      </c>
      <c r="C172" s="24" t="s">
        <v>284</v>
      </c>
      <c r="D172" s="25" t="s">
        <v>285</v>
      </c>
      <c r="E172" s="26">
        <v>0</v>
      </c>
      <c r="F172" s="26">
        <v>0.5</v>
      </c>
      <c r="G172" s="26">
        <v>0.5</v>
      </c>
      <c r="H172" s="27">
        <v>2500</v>
      </c>
      <c r="I172" s="27" t="s">
        <v>14</v>
      </c>
    </row>
    <row r="173" spans="1:9" ht="15.75" customHeight="1">
      <c r="A173" s="3">
        <v>129</v>
      </c>
      <c r="B173" s="3" t="s">
        <v>11</v>
      </c>
      <c r="C173" s="24" t="s">
        <v>286</v>
      </c>
      <c r="D173" s="25" t="s">
        <v>287</v>
      </c>
      <c r="E173" s="26">
        <v>0</v>
      </c>
      <c r="F173" s="26">
        <v>0.27</v>
      </c>
      <c r="G173" s="26">
        <v>0.27</v>
      </c>
      <c r="H173" s="27">
        <v>1080</v>
      </c>
      <c r="I173" s="27" t="s">
        <v>26</v>
      </c>
    </row>
    <row r="174" spans="1:9" ht="15.75" customHeight="1">
      <c r="A174" s="3">
        <v>130</v>
      </c>
      <c r="B174" s="3" t="s">
        <v>11</v>
      </c>
      <c r="C174" s="24" t="s">
        <v>288</v>
      </c>
      <c r="D174" s="31" t="s">
        <v>289</v>
      </c>
      <c r="E174" s="26">
        <v>0</v>
      </c>
      <c r="F174" s="26">
        <v>0.4</v>
      </c>
      <c r="G174" s="26">
        <v>0.4</v>
      </c>
      <c r="H174" s="27">
        <v>1600</v>
      </c>
      <c r="I174" s="27" t="s">
        <v>26</v>
      </c>
    </row>
    <row r="175" spans="1:9" ht="15.75" customHeight="1">
      <c r="A175" s="3">
        <v>131</v>
      </c>
      <c r="B175" s="3" t="s">
        <v>11</v>
      </c>
      <c r="C175" s="24" t="s">
        <v>290</v>
      </c>
      <c r="D175" s="31" t="s">
        <v>291</v>
      </c>
      <c r="E175" s="26">
        <v>0</v>
      </c>
      <c r="F175" s="26">
        <v>0.1</v>
      </c>
      <c r="G175" s="26">
        <v>0.1</v>
      </c>
      <c r="H175" s="27">
        <v>400</v>
      </c>
      <c r="I175" s="27" t="s">
        <v>26</v>
      </c>
    </row>
    <row r="176" spans="1:9" ht="15.75" customHeight="1">
      <c r="A176" s="3">
        <v>132</v>
      </c>
      <c r="B176" s="3" t="s">
        <v>11</v>
      </c>
      <c r="C176" s="24" t="s">
        <v>292</v>
      </c>
      <c r="D176" s="25" t="s">
        <v>293</v>
      </c>
      <c r="E176" s="26">
        <v>0</v>
      </c>
      <c r="F176" s="27">
        <v>0.78</v>
      </c>
      <c r="G176" s="27">
        <v>0.78</v>
      </c>
      <c r="H176" s="27">
        <v>3120</v>
      </c>
      <c r="I176" s="27" t="s">
        <v>26</v>
      </c>
    </row>
    <row r="177" spans="1:9" ht="15.75" customHeight="1">
      <c r="A177" s="3">
        <v>133</v>
      </c>
      <c r="B177" s="3" t="s">
        <v>11</v>
      </c>
      <c r="C177" s="24" t="s">
        <v>294</v>
      </c>
      <c r="D177" s="25" t="s">
        <v>295</v>
      </c>
      <c r="E177" s="29">
        <v>0</v>
      </c>
      <c r="F177" s="29">
        <v>0.2</v>
      </c>
      <c r="G177" s="29">
        <v>0.2</v>
      </c>
      <c r="H177" s="27">
        <v>800</v>
      </c>
      <c r="I177" s="27" t="s">
        <v>57</v>
      </c>
    </row>
    <row r="178" spans="1:9" ht="15.75" customHeight="1">
      <c r="A178" s="3"/>
      <c r="B178" s="3"/>
      <c r="C178" s="24"/>
      <c r="D178" s="25"/>
      <c r="E178" s="29">
        <v>0.2</v>
      </c>
      <c r="F178" s="29">
        <v>0.47</v>
      </c>
      <c r="G178" s="29">
        <v>0.27</v>
      </c>
      <c r="H178" s="27">
        <v>1080</v>
      </c>
      <c r="I178" s="27" t="s">
        <v>14</v>
      </c>
    </row>
    <row r="179" spans="1:9" ht="15.75" customHeight="1">
      <c r="A179" s="3"/>
      <c r="B179" s="3"/>
      <c r="C179" s="8" t="s">
        <v>296</v>
      </c>
      <c r="D179" s="9"/>
      <c r="E179" s="22"/>
      <c r="F179" s="22"/>
      <c r="G179" s="22"/>
      <c r="H179" s="22"/>
      <c r="I179" s="22"/>
    </row>
    <row r="180" spans="1:9" ht="15" customHeight="1">
      <c r="A180" s="3">
        <v>134</v>
      </c>
      <c r="B180" s="3" t="s">
        <v>17</v>
      </c>
      <c r="C180" s="9" t="s">
        <v>297</v>
      </c>
      <c r="D180" s="9" t="s">
        <v>298</v>
      </c>
      <c r="E180" s="11">
        <v>0</v>
      </c>
      <c r="F180" s="3">
        <v>2.4500000000000002</v>
      </c>
      <c r="G180" s="3">
        <v>2.4500000000000002</v>
      </c>
      <c r="H180" s="3">
        <f t="shared" ref="H180:H182" si="7">G180*5/0.001</f>
        <v>12250</v>
      </c>
      <c r="I180" s="3" t="s">
        <v>14</v>
      </c>
    </row>
    <row r="181" spans="1:9" ht="15.75" customHeight="1">
      <c r="A181" s="3"/>
      <c r="B181" s="3"/>
      <c r="C181" s="9"/>
      <c r="D181" s="9"/>
      <c r="E181" s="3">
        <v>2.4500000000000002</v>
      </c>
      <c r="F181" s="3">
        <v>2.62</v>
      </c>
      <c r="G181" s="3">
        <v>0.17</v>
      </c>
      <c r="H181" s="3">
        <f t="shared" si="7"/>
        <v>850.00000000000011</v>
      </c>
      <c r="I181" s="3" t="s">
        <v>57</v>
      </c>
    </row>
    <row r="182" spans="1:9" ht="15.75" customHeight="1">
      <c r="A182" s="3">
        <v>135</v>
      </c>
      <c r="B182" s="3" t="s">
        <v>17</v>
      </c>
      <c r="C182" s="9" t="s">
        <v>299</v>
      </c>
      <c r="D182" s="9" t="s">
        <v>300</v>
      </c>
      <c r="E182" s="11">
        <v>0</v>
      </c>
      <c r="F182" s="3">
        <v>1.31</v>
      </c>
      <c r="G182" s="3">
        <v>1.31</v>
      </c>
      <c r="H182" s="3">
        <f t="shared" si="7"/>
        <v>6550.0000000000009</v>
      </c>
      <c r="I182" s="3" t="s">
        <v>14</v>
      </c>
    </row>
    <row r="183" spans="1:9" ht="15.75" customHeight="1">
      <c r="A183" s="3">
        <v>136</v>
      </c>
      <c r="B183" s="3" t="s">
        <v>17</v>
      </c>
      <c r="C183" s="9" t="s">
        <v>301</v>
      </c>
      <c r="D183" s="9" t="s">
        <v>302</v>
      </c>
      <c r="E183" s="11">
        <v>0</v>
      </c>
      <c r="F183" s="3">
        <v>3.45</v>
      </c>
      <c r="G183" s="3">
        <v>3.45</v>
      </c>
      <c r="H183" s="3">
        <f>G183*4.5/0.001</f>
        <v>15525</v>
      </c>
      <c r="I183" s="3" t="s">
        <v>14</v>
      </c>
    </row>
    <row r="184" spans="1:9" ht="15.75" customHeight="1">
      <c r="A184" s="3">
        <v>137</v>
      </c>
      <c r="B184" s="3" t="s">
        <v>11</v>
      </c>
      <c r="C184" s="9" t="s">
        <v>303</v>
      </c>
      <c r="D184" s="9" t="s">
        <v>304</v>
      </c>
      <c r="E184" s="11">
        <v>0</v>
      </c>
      <c r="F184" s="3">
        <v>4.34</v>
      </c>
      <c r="G184" s="3">
        <v>4.34</v>
      </c>
      <c r="H184" s="3">
        <f t="shared" ref="H184:H185" si="8">G184*4/0.001</f>
        <v>17360</v>
      </c>
      <c r="I184" s="3" t="s">
        <v>14</v>
      </c>
    </row>
    <row r="185" spans="1:9" ht="15.75" customHeight="1">
      <c r="A185" s="3">
        <v>138</v>
      </c>
      <c r="B185" s="3" t="s">
        <v>11</v>
      </c>
      <c r="C185" s="9" t="s">
        <v>305</v>
      </c>
      <c r="D185" s="9" t="s">
        <v>306</v>
      </c>
      <c r="E185" s="11">
        <v>0</v>
      </c>
      <c r="F185" s="3">
        <v>4.03</v>
      </c>
      <c r="G185" s="3">
        <v>4.03</v>
      </c>
      <c r="H185" s="3">
        <f t="shared" si="8"/>
        <v>16120</v>
      </c>
      <c r="I185" s="3" t="s">
        <v>14</v>
      </c>
    </row>
    <row r="186" spans="1:9" ht="15.75" customHeight="1">
      <c r="A186" s="3">
        <v>139</v>
      </c>
      <c r="B186" s="3" t="s">
        <v>11</v>
      </c>
      <c r="C186" s="9" t="s">
        <v>307</v>
      </c>
      <c r="D186" s="9" t="s">
        <v>308</v>
      </c>
      <c r="E186" s="11">
        <v>0</v>
      </c>
      <c r="F186" s="3">
        <v>3.33</v>
      </c>
      <c r="G186" s="3">
        <v>3.33</v>
      </c>
      <c r="H186" s="3">
        <f>G186*5/0.001</f>
        <v>16650</v>
      </c>
      <c r="I186" s="3" t="s">
        <v>14</v>
      </c>
    </row>
    <row r="187" spans="1:9" ht="15.75" customHeight="1">
      <c r="A187" s="3">
        <v>140</v>
      </c>
      <c r="B187" s="3" t="s">
        <v>11</v>
      </c>
      <c r="C187" s="9" t="s">
        <v>309</v>
      </c>
      <c r="D187" s="9" t="s">
        <v>310</v>
      </c>
      <c r="E187" s="11">
        <v>0</v>
      </c>
      <c r="F187" s="3">
        <v>1.69</v>
      </c>
      <c r="G187" s="3">
        <v>1.69</v>
      </c>
      <c r="H187" s="3">
        <f>G187*4/0.001</f>
        <v>6760</v>
      </c>
      <c r="I187" s="3" t="s">
        <v>14</v>
      </c>
    </row>
    <row r="188" spans="1:9" ht="15.75" customHeight="1">
      <c r="A188" s="3">
        <v>141</v>
      </c>
      <c r="B188" s="3" t="s">
        <v>11</v>
      </c>
      <c r="C188" s="9" t="s">
        <v>311</v>
      </c>
      <c r="D188" s="9" t="s">
        <v>312</v>
      </c>
      <c r="E188" s="11">
        <v>0</v>
      </c>
      <c r="F188" s="11">
        <v>2.7</v>
      </c>
      <c r="G188" s="11">
        <v>2.7</v>
      </c>
      <c r="H188" s="3">
        <f>G188*5/0.001</f>
        <v>13500</v>
      </c>
      <c r="I188" s="3" t="s">
        <v>14</v>
      </c>
    </row>
    <row r="189" spans="1:9" ht="15.75" customHeight="1">
      <c r="A189" s="3">
        <v>142</v>
      </c>
      <c r="B189" s="3" t="s">
        <v>17</v>
      </c>
      <c r="C189" s="9" t="s">
        <v>313</v>
      </c>
      <c r="D189" s="9" t="s">
        <v>314</v>
      </c>
      <c r="E189" s="11">
        <v>0</v>
      </c>
      <c r="F189" s="3">
        <v>1.89</v>
      </c>
      <c r="G189" s="3">
        <v>1.89</v>
      </c>
      <c r="H189" s="3">
        <f>G189*4.5/0.001</f>
        <v>8504.9999999999982</v>
      </c>
      <c r="I189" s="3" t="s">
        <v>14</v>
      </c>
    </row>
    <row r="190" spans="1:9" ht="15.75" customHeight="1">
      <c r="A190" s="3">
        <v>143</v>
      </c>
      <c r="B190" s="3" t="s">
        <v>11</v>
      </c>
      <c r="C190" s="9" t="s">
        <v>315</v>
      </c>
      <c r="D190" s="9" t="s">
        <v>316</v>
      </c>
      <c r="E190" s="11">
        <v>0</v>
      </c>
      <c r="F190" s="11">
        <v>1.1000000000000001</v>
      </c>
      <c r="G190" s="11">
        <v>1.1000000000000001</v>
      </c>
      <c r="H190" s="3">
        <f t="shared" ref="H190:H192" si="9">G190*5/0.001</f>
        <v>5500</v>
      </c>
      <c r="I190" s="3" t="s">
        <v>14</v>
      </c>
    </row>
    <row r="191" spans="1:9" ht="15.75" customHeight="1">
      <c r="A191" s="3">
        <v>144</v>
      </c>
      <c r="B191" s="3" t="s">
        <v>11</v>
      </c>
      <c r="C191" s="9" t="s">
        <v>317</v>
      </c>
      <c r="D191" s="9" t="s">
        <v>318</v>
      </c>
      <c r="E191" s="11">
        <v>0</v>
      </c>
      <c r="F191" s="3">
        <v>1.81</v>
      </c>
      <c r="G191" s="3">
        <v>1.81</v>
      </c>
      <c r="H191" s="3">
        <f t="shared" si="9"/>
        <v>9050</v>
      </c>
      <c r="I191" s="3" t="s">
        <v>14</v>
      </c>
    </row>
    <row r="192" spans="1:9" ht="15.75" customHeight="1">
      <c r="A192" s="3">
        <v>145</v>
      </c>
      <c r="B192" s="3" t="s">
        <v>11</v>
      </c>
      <c r="C192" s="9" t="s">
        <v>319</v>
      </c>
      <c r="D192" s="9" t="s">
        <v>320</v>
      </c>
      <c r="E192" s="11">
        <v>0</v>
      </c>
      <c r="F192" s="3">
        <v>0.87</v>
      </c>
      <c r="G192" s="3">
        <v>0.87</v>
      </c>
      <c r="H192" s="3">
        <f t="shared" si="9"/>
        <v>4350</v>
      </c>
      <c r="I192" s="3" t="s">
        <v>14</v>
      </c>
    </row>
    <row r="193" spans="1:9" ht="15.75" customHeight="1">
      <c r="A193" s="3">
        <v>146</v>
      </c>
      <c r="B193" s="3" t="s">
        <v>11</v>
      </c>
      <c r="C193" s="9" t="s">
        <v>321</v>
      </c>
      <c r="D193" s="9" t="s">
        <v>322</v>
      </c>
      <c r="E193" s="11">
        <v>0</v>
      </c>
      <c r="F193" s="3">
        <v>0.79</v>
      </c>
      <c r="G193" s="3">
        <v>0.79</v>
      </c>
      <c r="H193" s="3">
        <f>G193*4/0.001</f>
        <v>3160</v>
      </c>
      <c r="I193" s="3" t="s">
        <v>14</v>
      </c>
    </row>
    <row r="194" spans="1:9" ht="15.75" customHeight="1">
      <c r="A194" s="3">
        <v>147</v>
      </c>
      <c r="B194" s="3" t="s">
        <v>11</v>
      </c>
      <c r="C194" s="9" t="s">
        <v>323</v>
      </c>
      <c r="D194" s="9" t="s">
        <v>324</v>
      </c>
      <c r="E194" s="11">
        <v>0</v>
      </c>
      <c r="F194" s="3">
        <v>0.99</v>
      </c>
      <c r="G194" s="3">
        <v>0.99</v>
      </c>
      <c r="H194" s="3">
        <f>G194*3/0.001</f>
        <v>2969.9999999999995</v>
      </c>
      <c r="I194" s="3" t="s">
        <v>14</v>
      </c>
    </row>
    <row r="195" spans="1:9" ht="15.75" customHeight="1">
      <c r="A195" s="3">
        <v>148</v>
      </c>
      <c r="B195" s="3" t="s">
        <v>11</v>
      </c>
      <c r="C195" s="9" t="s">
        <v>325</v>
      </c>
      <c r="D195" s="9" t="s">
        <v>326</v>
      </c>
      <c r="E195" s="11">
        <v>0</v>
      </c>
      <c r="F195" s="3">
        <v>0.26</v>
      </c>
      <c r="G195" s="3">
        <v>0.26</v>
      </c>
      <c r="H195" s="3">
        <f>G195*4/0.001</f>
        <v>1040</v>
      </c>
      <c r="I195" s="3" t="s">
        <v>57</v>
      </c>
    </row>
    <row r="196" spans="1:9" ht="15.75" customHeight="1">
      <c r="A196" s="3">
        <v>149</v>
      </c>
      <c r="B196" s="3" t="s">
        <v>11</v>
      </c>
      <c r="C196" s="9" t="s">
        <v>327</v>
      </c>
      <c r="D196" s="9" t="s">
        <v>328</v>
      </c>
      <c r="E196" s="11">
        <v>0</v>
      </c>
      <c r="F196" s="3">
        <v>0.25</v>
      </c>
      <c r="G196" s="3">
        <v>0.25</v>
      </c>
      <c r="H196" s="3">
        <f t="shared" ref="H196:H197" si="10">G196*3/0.001</f>
        <v>750</v>
      </c>
      <c r="I196" s="3" t="s">
        <v>14</v>
      </c>
    </row>
    <row r="197" spans="1:9" ht="15.75" customHeight="1">
      <c r="A197" s="3">
        <v>150</v>
      </c>
      <c r="B197" s="3" t="s">
        <v>11</v>
      </c>
      <c r="C197" s="9" t="s">
        <v>329</v>
      </c>
      <c r="D197" s="9" t="s">
        <v>330</v>
      </c>
      <c r="E197" s="11">
        <v>0</v>
      </c>
      <c r="F197" s="3">
        <v>0.38</v>
      </c>
      <c r="G197" s="3">
        <v>0.38</v>
      </c>
      <c r="H197" s="3">
        <f t="shared" si="10"/>
        <v>1140</v>
      </c>
      <c r="I197" s="3" t="s">
        <v>14</v>
      </c>
    </row>
    <row r="198" spans="1:9" ht="15.75" customHeight="1">
      <c r="A198" s="3">
        <v>151</v>
      </c>
      <c r="B198" s="3" t="s">
        <v>17</v>
      </c>
      <c r="C198" s="9" t="s">
        <v>331</v>
      </c>
      <c r="D198" s="9" t="s">
        <v>332</v>
      </c>
      <c r="E198" s="11">
        <v>0</v>
      </c>
      <c r="F198" s="11">
        <v>1.44</v>
      </c>
      <c r="G198" s="11">
        <v>1.44</v>
      </c>
      <c r="H198" s="3">
        <f>G198*7/0.001</f>
        <v>10080</v>
      </c>
      <c r="I198" s="3" t="s">
        <v>14</v>
      </c>
    </row>
    <row r="199" spans="1:9" ht="15.75" customHeight="1">
      <c r="A199" s="3">
        <v>152</v>
      </c>
      <c r="B199" s="3" t="s">
        <v>11</v>
      </c>
      <c r="C199" s="9" t="s">
        <v>333</v>
      </c>
      <c r="D199" s="9" t="s">
        <v>87</v>
      </c>
      <c r="E199" s="32">
        <v>0</v>
      </c>
      <c r="F199" s="32">
        <v>0.3</v>
      </c>
      <c r="G199" s="32">
        <v>0.3</v>
      </c>
      <c r="H199" s="3">
        <f>G199*4/0.001</f>
        <v>1200</v>
      </c>
      <c r="I199" s="3" t="s">
        <v>14</v>
      </c>
    </row>
    <row r="200" spans="1:9" ht="15.75" customHeight="1">
      <c r="A200" s="19">
        <v>153</v>
      </c>
      <c r="B200" s="3" t="s">
        <v>11</v>
      </c>
      <c r="C200" s="9" t="s">
        <v>334</v>
      </c>
      <c r="D200" s="9" t="s">
        <v>335</v>
      </c>
      <c r="E200" s="32">
        <v>0</v>
      </c>
      <c r="F200" s="3">
        <v>0.34300000000000003</v>
      </c>
      <c r="G200" s="3">
        <v>0.34300000000000003</v>
      </c>
      <c r="H200" s="23">
        <f t="shared" ref="H200:H201" si="11">G200*3.3/0.001</f>
        <v>1131.9000000000001</v>
      </c>
      <c r="I200" s="3" t="s">
        <v>57</v>
      </c>
    </row>
    <row r="201" spans="1:9" ht="15.75" customHeight="1">
      <c r="A201" s="19"/>
      <c r="B201" s="19"/>
      <c r="C201" s="9"/>
      <c r="D201" s="9"/>
      <c r="E201" s="32">
        <v>0.34300000000000003</v>
      </c>
      <c r="F201" s="32">
        <v>0.63</v>
      </c>
      <c r="G201" s="3">
        <v>0.28699999999999998</v>
      </c>
      <c r="H201" s="23">
        <f t="shared" si="11"/>
        <v>947.0999999999998</v>
      </c>
      <c r="I201" s="3" t="s">
        <v>14</v>
      </c>
    </row>
    <row r="202" spans="1:9" ht="15.75" customHeight="1">
      <c r="A202" s="3">
        <v>154</v>
      </c>
      <c r="B202" s="3" t="s">
        <v>11</v>
      </c>
      <c r="C202" s="9" t="s">
        <v>336</v>
      </c>
      <c r="D202" s="9" t="s">
        <v>83</v>
      </c>
      <c r="E202" s="32">
        <v>0</v>
      </c>
      <c r="F202" s="3">
        <v>0.23699999999999999</v>
      </c>
      <c r="G202" s="3">
        <v>0.23699999999999999</v>
      </c>
      <c r="H202" s="23">
        <f>G202*3.5/0.001</f>
        <v>829.49999999999989</v>
      </c>
      <c r="I202" s="3" t="s">
        <v>14</v>
      </c>
    </row>
    <row r="203" spans="1:9" ht="15" customHeight="1">
      <c r="A203" s="3">
        <v>155</v>
      </c>
      <c r="B203" s="3" t="s">
        <v>11</v>
      </c>
      <c r="C203" s="9" t="s">
        <v>337</v>
      </c>
      <c r="D203" s="9" t="s">
        <v>85</v>
      </c>
      <c r="E203" s="32">
        <v>0</v>
      </c>
      <c r="F203" s="32">
        <v>0.122</v>
      </c>
      <c r="G203" s="32">
        <v>0.122</v>
      </c>
      <c r="H203" s="3">
        <f t="shared" ref="H203:H204" si="12">G203*4/0.001</f>
        <v>488</v>
      </c>
      <c r="I203" s="3" t="s">
        <v>14</v>
      </c>
    </row>
    <row r="204" spans="1:9" ht="15.75" customHeight="1">
      <c r="A204" s="3"/>
      <c r="B204" s="3"/>
      <c r="C204" s="9"/>
      <c r="D204" s="9"/>
      <c r="E204" s="32">
        <v>0.122</v>
      </c>
      <c r="F204" s="3">
        <v>0.50700000000000001</v>
      </c>
      <c r="G204" s="32">
        <v>0.38500000000000001</v>
      </c>
      <c r="H204" s="3">
        <f t="shared" si="12"/>
        <v>1540</v>
      </c>
      <c r="I204" s="3" t="s">
        <v>57</v>
      </c>
    </row>
    <row r="205" spans="1:9" ht="15.75" customHeight="1">
      <c r="A205" s="3">
        <v>156</v>
      </c>
      <c r="B205" s="3" t="s">
        <v>11</v>
      </c>
      <c r="C205" s="9" t="s">
        <v>338</v>
      </c>
      <c r="D205" s="9" t="s">
        <v>59</v>
      </c>
      <c r="E205" s="32">
        <v>0</v>
      </c>
      <c r="F205" s="3">
        <v>0.20499999999999999</v>
      </c>
      <c r="G205" s="3">
        <v>0.20499999999999999</v>
      </c>
      <c r="H205" s="3">
        <f t="shared" ref="H205:H208" si="13">G205*3/0.001</f>
        <v>615</v>
      </c>
      <c r="I205" s="3" t="s">
        <v>57</v>
      </c>
    </row>
    <row r="206" spans="1:9" ht="15.75" customHeight="1">
      <c r="A206" s="3">
        <v>157</v>
      </c>
      <c r="B206" s="3" t="s">
        <v>11</v>
      </c>
      <c r="C206" s="9" t="s">
        <v>339</v>
      </c>
      <c r="D206" s="9" t="s">
        <v>340</v>
      </c>
      <c r="E206" s="32">
        <v>0</v>
      </c>
      <c r="F206" s="32">
        <v>0.45300000000000001</v>
      </c>
      <c r="G206" s="32">
        <v>0.45300000000000001</v>
      </c>
      <c r="H206" s="3">
        <f t="shared" si="13"/>
        <v>1359</v>
      </c>
      <c r="I206" s="3" t="s">
        <v>14</v>
      </c>
    </row>
    <row r="207" spans="1:9" ht="15" customHeight="1">
      <c r="A207" s="3">
        <v>158</v>
      </c>
      <c r="B207" s="3" t="s">
        <v>11</v>
      </c>
      <c r="C207" s="9" t="s">
        <v>341</v>
      </c>
      <c r="D207" s="9" t="s">
        <v>342</v>
      </c>
      <c r="E207" s="32">
        <v>0</v>
      </c>
      <c r="F207" s="32">
        <v>0.31</v>
      </c>
      <c r="G207" s="32">
        <v>0.31</v>
      </c>
      <c r="H207" s="3">
        <f t="shared" si="13"/>
        <v>929.99999999999989</v>
      </c>
      <c r="I207" s="3" t="s">
        <v>57</v>
      </c>
    </row>
    <row r="208" spans="1:9" ht="15.75" customHeight="1">
      <c r="A208" s="3"/>
      <c r="B208" s="3"/>
      <c r="C208" s="9"/>
      <c r="D208" s="9"/>
      <c r="E208" s="32">
        <v>0.31</v>
      </c>
      <c r="F208" s="3">
        <v>0.51500000000000001</v>
      </c>
      <c r="G208" s="3">
        <v>0.20499999999999999</v>
      </c>
      <c r="H208" s="3">
        <f t="shared" si="13"/>
        <v>615</v>
      </c>
      <c r="I208" s="3" t="s">
        <v>14</v>
      </c>
    </row>
    <row r="209" spans="1:9" ht="15.75" customHeight="1">
      <c r="A209" s="3">
        <v>159</v>
      </c>
      <c r="B209" s="3" t="s">
        <v>11</v>
      </c>
      <c r="C209" s="9" t="s">
        <v>343</v>
      </c>
      <c r="D209" s="9" t="s">
        <v>344</v>
      </c>
      <c r="E209" s="11">
        <v>0</v>
      </c>
      <c r="F209" s="11">
        <v>1.2</v>
      </c>
      <c r="G209" s="11">
        <v>1.2</v>
      </c>
      <c r="H209" s="3">
        <f>G209*5/0.001</f>
        <v>6000</v>
      </c>
      <c r="I209" s="3" t="s">
        <v>14</v>
      </c>
    </row>
    <row r="210" spans="1:9" ht="15.75" customHeight="1">
      <c r="A210" s="3">
        <v>160</v>
      </c>
      <c r="B210" s="3" t="s">
        <v>11</v>
      </c>
      <c r="C210" s="9" t="s">
        <v>345</v>
      </c>
      <c r="D210" s="9" t="s">
        <v>346</v>
      </c>
      <c r="E210" s="11">
        <v>0</v>
      </c>
      <c r="F210" s="3">
        <v>1.69</v>
      </c>
      <c r="G210" s="3">
        <v>1.69</v>
      </c>
      <c r="H210" s="3">
        <f t="shared" ref="H210:H211" si="14">G210*4/0.001</f>
        <v>6760</v>
      </c>
      <c r="I210" s="3" t="s">
        <v>14</v>
      </c>
    </row>
    <row r="211" spans="1:9" ht="15.75" customHeight="1">
      <c r="A211" s="3">
        <v>161</v>
      </c>
      <c r="B211" s="3" t="s">
        <v>11</v>
      </c>
      <c r="C211" s="9" t="s">
        <v>347</v>
      </c>
      <c r="D211" s="9" t="s">
        <v>348</v>
      </c>
      <c r="E211" s="11">
        <v>0</v>
      </c>
      <c r="F211" s="11">
        <v>0.4</v>
      </c>
      <c r="G211" s="11">
        <v>0.4</v>
      </c>
      <c r="H211" s="3">
        <f t="shared" si="14"/>
        <v>1600</v>
      </c>
      <c r="I211" s="3" t="s">
        <v>14</v>
      </c>
    </row>
    <row r="212" spans="1:9" ht="15.75" customHeight="1">
      <c r="A212" s="3">
        <v>162</v>
      </c>
      <c r="B212" s="3" t="s">
        <v>11</v>
      </c>
      <c r="C212" s="9" t="s">
        <v>349</v>
      </c>
      <c r="D212" s="9" t="s">
        <v>75</v>
      </c>
      <c r="E212" s="32">
        <v>0</v>
      </c>
      <c r="F212" s="32">
        <v>0.18</v>
      </c>
      <c r="G212" s="32">
        <v>0.18</v>
      </c>
      <c r="H212" s="3">
        <f>G212*3.5/0.001</f>
        <v>630</v>
      </c>
      <c r="I212" s="3" t="s">
        <v>57</v>
      </c>
    </row>
    <row r="213" spans="1:9" ht="15.75" customHeight="1">
      <c r="A213" s="3">
        <v>163</v>
      </c>
      <c r="B213" s="3" t="s">
        <v>11</v>
      </c>
      <c r="C213" s="9" t="s">
        <v>350</v>
      </c>
      <c r="D213" s="9" t="s">
        <v>295</v>
      </c>
      <c r="E213" s="32">
        <v>0</v>
      </c>
      <c r="F213" s="3">
        <v>0.188</v>
      </c>
      <c r="G213" s="3">
        <v>0.188</v>
      </c>
      <c r="H213" s="3">
        <f>G213*4/0.001</f>
        <v>752</v>
      </c>
      <c r="I213" s="3" t="s">
        <v>57</v>
      </c>
    </row>
    <row r="214" spans="1:9" ht="15.75" customHeight="1">
      <c r="A214" s="3"/>
      <c r="B214" s="3"/>
      <c r="C214" s="8" t="s">
        <v>351</v>
      </c>
      <c r="D214" s="9"/>
      <c r="E214" s="22"/>
      <c r="F214" s="22"/>
      <c r="G214" s="22"/>
      <c r="H214" s="22"/>
      <c r="I214" s="22"/>
    </row>
    <row r="215" spans="1:9" ht="15.75" customHeight="1">
      <c r="A215" s="3">
        <v>164</v>
      </c>
      <c r="B215" s="3" t="s">
        <v>11</v>
      </c>
      <c r="C215" s="9" t="s">
        <v>924</v>
      </c>
      <c r="D215" s="10" t="s">
        <v>352</v>
      </c>
      <c r="E215" s="33">
        <v>0</v>
      </c>
      <c r="F215" s="33">
        <v>2.86</v>
      </c>
      <c r="G215" s="33">
        <v>2.86</v>
      </c>
      <c r="H215" s="3">
        <v>11440</v>
      </c>
      <c r="I215" s="3" t="s">
        <v>26</v>
      </c>
    </row>
    <row r="216" spans="1:9" ht="15.75" customHeight="1">
      <c r="A216" s="3">
        <v>165</v>
      </c>
      <c r="B216" s="3" t="s">
        <v>17</v>
      </c>
      <c r="C216" s="9" t="s">
        <v>925</v>
      </c>
      <c r="D216" s="9" t="s">
        <v>353</v>
      </c>
      <c r="E216" s="33">
        <v>0</v>
      </c>
      <c r="F216" s="33">
        <v>8.14</v>
      </c>
      <c r="G216" s="33">
        <v>8.14</v>
      </c>
      <c r="H216" s="3">
        <v>40700</v>
      </c>
      <c r="I216" s="3" t="s">
        <v>14</v>
      </c>
    </row>
    <row r="217" spans="1:9" ht="15.75" customHeight="1">
      <c r="A217" s="3">
        <v>166</v>
      </c>
      <c r="B217" s="3" t="s">
        <v>11</v>
      </c>
      <c r="C217" s="9" t="s">
        <v>926</v>
      </c>
      <c r="D217" s="9" t="s">
        <v>354</v>
      </c>
      <c r="E217" s="33">
        <v>0</v>
      </c>
      <c r="F217" s="33">
        <v>3.5</v>
      </c>
      <c r="G217" s="33">
        <v>3.5</v>
      </c>
      <c r="H217" s="3">
        <v>17500</v>
      </c>
      <c r="I217" s="3" t="s">
        <v>26</v>
      </c>
    </row>
    <row r="218" spans="1:9" ht="15.75" customHeight="1">
      <c r="A218" s="3">
        <v>167</v>
      </c>
      <c r="B218" s="3" t="s">
        <v>11</v>
      </c>
      <c r="C218" s="9" t="s">
        <v>355</v>
      </c>
      <c r="D218" s="9" t="s">
        <v>356</v>
      </c>
      <c r="E218" s="34">
        <v>0</v>
      </c>
      <c r="F218" s="33">
        <v>0.61</v>
      </c>
      <c r="G218" s="33">
        <v>0.61</v>
      </c>
      <c r="H218" s="3">
        <v>3050</v>
      </c>
      <c r="I218" s="3" t="s">
        <v>14</v>
      </c>
    </row>
    <row r="219" spans="1:9" ht="28.15" customHeight="1">
      <c r="A219" s="3">
        <v>168</v>
      </c>
      <c r="B219" s="3" t="s">
        <v>11</v>
      </c>
      <c r="C219" s="9" t="s">
        <v>357</v>
      </c>
      <c r="D219" s="10" t="s">
        <v>358</v>
      </c>
      <c r="E219" s="33">
        <v>0</v>
      </c>
      <c r="F219" s="3">
        <v>2.0699999999999998</v>
      </c>
      <c r="G219" s="33">
        <v>2.0699999999999998</v>
      </c>
      <c r="H219" s="3">
        <v>10350</v>
      </c>
      <c r="I219" s="3" t="s">
        <v>26</v>
      </c>
    </row>
    <row r="220" spans="1:9" ht="15.75" customHeight="1">
      <c r="A220" s="3"/>
      <c r="B220" s="3" t="s">
        <v>11</v>
      </c>
      <c r="C220" s="9"/>
      <c r="D220" s="10"/>
      <c r="E220" s="3">
        <v>4.41</v>
      </c>
      <c r="F220" s="3">
        <v>5.09</v>
      </c>
      <c r="G220" s="33">
        <v>0.68</v>
      </c>
      <c r="H220" s="3">
        <v>3400</v>
      </c>
      <c r="I220" s="3" t="s">
        <v>26</v>
      </c>
    </row>
    <row r="221" spans="1:9" ht="15.75" customHeight="1">
      <c r="A221" s="3">
        <v>169</v>
      </c>
      <c r="B221" s="3" t="s">
        <v>17</v>
      </c>
      <c r="C221" s="9" t="s">
        <v>359</v>
      </c>
      <c r="D221" s="10" t="s">
        <v>360</v>
      </c>
      <c r="E221" s="33">
        <v>0</v>
      </c>
      <c r="F221" s="33">
        <v>2.58</v>
      </c>
      <c r="G221" s="33">
        <v>2.58</v>
      </c>
      <c r="H221" s="3">
        <v>12900</v>
      </c>
      <c r="I221" s="19" t="s">
        <v>26</v>
      </c>
    </row>
    <row r="222" spans="1:9" ht="15.75" customHeight="1">
      <c r="A222" s="3">
        <v>170</v>
      </c>
      <c r="B222" s="3" t="s">
        <v>11</v>
      </c>
      <c r="C222" s="9" t="s">
        <v>361</v>
      </c>
      <c r="D222" s="10" t="s">
        <v>362</v>
      </c>
      <c r="E222" s="33">
        <v>0</v>
      </c>
      <c r="F222" s="33">
        <v>4.12</v>
      </c>
      <c r="G222" s="33">
        <v>4.12</v>
      </c>
      <c r="H222" s="3">
        <v>16480</v>
      </c>
      <c r="I222" s="3" t="s">
        <v>26</v>
      </c>
    </row>
    <row r="223" spans="1:9" ht="15.75" customHeight="1">
      <c r="A223" s="3">
        <v>171</v>
      </c>
      <c r="B223" s="3" t="s">
        <v>17</v>
      </c>
      <c r="C223" s="9" t="s">
        <v>363</v>
      </c>
      <c r="D223" s="9" t="s">
        <v>364</v>
      </c>
      <c r="E223" s="33">
        <v>0</v>
      </c>
      <c r="F223" s="33">
        <v>1.32</v>
      </c>
      <c r="G223" s="33">
        <v>1.32</v>
      </c>
      <c r="H223" s="3">
        <v>7920</v>
      </c>
      <c r="I223" s="3" t="s">
        <v>14</v>
      </c>
    </row>
    <row r="224" spans="1:9" ht="15.75" customHeight="1">
      <c r="A224" s="3">
        <v>172</v>
      </c>
      <c r="B224" s="3" t="s">
        <v>11</v>
      </c>
      <c r="C224" s="9" t="s">
        <v>365</v>
      </c>
      <c r="D224" s="10" t="s">
        <v>366</v>
      </c>
      <c r="E224" s="33">
        <v>0</v>
      </c>
      <c r="F224" s="33">
        <v>2.29</v>
      </c>
      <c r="G224" s="33">
        <v>2.29</v>
      </c>
      <c r="H224" s="3">
        <v>9160</v>
      </c>
      <c r="I224" s="3" t="s">
        <v>26</v>
      </c>
    </row>
    <row r="225" spans="1:9" ht="15.75" customHeight="1">
      <c r="A225" s="3">
        <v>173</v>
      </c>
      <c r="B225" s="3" t="s">
        <v>11</v>
      </c>
      <c r="C225" s="9" t="s">
        <v>367</v>
      </c>
      <c r="D225" s="9" t="s">
        <v>368</v>
      </c>
      <c r="E225" s="34">
        <v>0</v>
      </c>
      <c r="F225" s="33">
        <v>1.1000000000000001</v>
      </c>
      <c r="G225" s="33">
        <v>1.1000000000000001</v>
      </c>
      <c r="H225" s="3">
        <v>4400</v>
      </c>
      <c r="I225" s="3" t="s">
        <v>26</v>
      </c>
    </row>
    <row r="226" spans="1:9" ht="15.75" customHeight="1">
      <c r="A226" s="3"/>
      <c r="B226" s="3" t="s">
        <v>11</v>
      </c>
      <c r="C226" s="9"/>
      <c r="D226" s="9"/>
      <c r="E226" s="34">
        <v>2.52</v>
      </c>
      <c r="F226" s="33">
        <v>3.12</v>
      </c>
      <c r="G226" s="33">
        <v>0.6</v>
      </c>
      <c r="H226" s="3">
        <v>2400</v>
      </c>
      <c r="I226" s="3" t="s">
        <v>26</v>
      </c>
    </row>
    <row r="227" spans="1:9" ht="15.75" customHeight="1">
      <c r="A227" s="3">
        <v>174</v>
      </c>
      <c r="B227" s="3" t="s">
        <v>11</v>
      </c>
      <c r="C227" s="9" t="s">
        <v>369</v>
      </c>
      <c r="D227" s="10" t="s">
        <v>370</v>
      </c>
      <c r="E227" s="33">
        <v>0</v>
      </c>
      <c r="F227" s="33">
        <v>2.2469999999999999</v>
      </c>
      <c r="G227" s="33">
        <v>2.2469999999999999</v>
      </c>
      <c r="H227" s="3">
        <v>11250</v>
      </c>
      <c r="I227" s="3" t="s">
        <v>14</v>
      </c>
    </row>
    <row r="228" spans="1:9" ht="15.75" customHeight="1">
      <c r="A228" s="3">
        <v>175</v>
      </c>
      <c r="B228" s="3" t="s">
        <v>11</v>
      </c>
      <c r="C228" s="9" t="s">
        <v>371</v>
      </c>
      <c r="D228" s="9" t="s">
        <v>372</v>
      </c>
      <c r="E228" s="33">
        <v>0</v>
      </c>
      <c r="F228" s="33">
        <v>1.06</v>
      </c>
      <c r="G228" s="33">
        <v>1.06</v>
      </c>
      <c r="H228" s="3">
        <v>5300</v>
      </c>
      <c r="I228" s="3" t="s">
        <v>26</v>
      </c>
    </row>
    <row r="229" spans="1:9" ht="15.75" customHeight="1">
      <c r="A229" s="3">
        <v>176</v>
      </c>
      <c r="B229" s="3" t="s">
        <v>11</v>
      </c>
      <c r="C229" s="9" t="s">
        <v>373</v>
      </c>
      <c r="D229" s="9" t="s">
        <v>374</v>
      </c>
      <c r="E229" s="33">
        <v>0</v>
      </c>
      <c r="F229" s="33">
        <v>6.2679999999999998</v>
      </c>
      <c r="G229" s="33">
        <v>6.2679999999999998</v>
      </c>
      <c r="H229" s="3">
        <v>28206</v>
      </c>
      <c r="I229" s="3" t="s">
        <v>26</v>
      </c>
    </row>
    <row r="230" spans="1:9" ht="15.75" customHeight="1">
      <c r="A230" s="3">
        <v>177</v>
      </c>
      <c r="B230" s="3" t="s">
        <v>11</v>
      </c>
      <c r="C230" s="9" t="s">
        <v>375</v>
      </c>
      <c r="D230" s="9" t="s">
        <v>376</v>
      </c>
      <c r="E230" s="33">
        <v>0</v>
      </c>
      <c r="F230" s="33">
        <v>1.77</v>
      </c>
      <c r="G230" s="33">
        <v>1.77</v>
      </c>
      <c r="H230" s="3">
        <v>10620</v>
      </c>
      <c r="I230" s="3" t="s">
        <v>14</v>
      </c>
    </row>
    <row r="231" spans="1:9" ht="15.75" customHeight="1">
      <c r="A231" s="3">
        <v>178</v>
      </c>
      <c r="B231" s="3" t="s">
        <v>11</v>
      </c>
      <c r="C231" s="9" t="s">
        <v>377</v>
      </c>
      <c r="D231" s="9" t="s">
        <v>378</v>
      </c>
      <c r="E231" s="33">
        <v>0</v>
      </c>
      <c r="F231" s="33">
        <v>1.62</v>
      </c>
      <c r="G231" s="33">
        <v>1.62</v>
      </c>
      <c r="H231" s="3">
        <v>8100</v>
      </c>
      <c r="I231" s="3" t="s">
        <v>26</v>
      </c>
    </row>
    <row r="232" spans="1:9" ht="15.75" customHeight="1">
      <c r="A232" s="3">
        <v>179</v>
      </c>
      <c r="B232" s="3" t="s">
        <v>11</v>
      </c>
      <c r="C232" s="9" t="s">
        <v>379</v>
      </c>
      <c r="D232" s="9" t="s">
        <v>380</v>
      </c>
      <c r="E232" s="33">
        <v>0</v>
      </c>
      <c r="F232" s="33">
        <v>1.6359999999999999</v>
      </c>
      <c r="G232" s="33">
        <v>1.6359999999999999</v>
      </c>
      <c r="H232" s="3">
        <v>6544</v>
      </c>
      <c r="I232" s="3" t="s">
        <v>26</v>
      </c>
    </row>
    <row r="233" spans="1:9" ht="15.75" customHeight="1">
      <c r="A233" s="3">
        <v>180</v>
      </c>
      <c r="B233" s="3" t="s">
        <v>11</v>
      </c>
      <c r="C233" s="9" t="s">
        <v>381</v>
      </c>
      <c r="D233" s="9" t="s">
        <v>382</v>
      </c>
      <c r="E233" s="33">
        <v>0</v>
      </c>
      <c r="F233" s="33">
        <v>3.26</v>
      </c>
      <c r="G233" s="33">
        <v>3.26</v>
      </c>
      <c r="H233" s="3">
        <v>16300</v>
      </c>
      <c r="I233" s="3" t="s">
        <v>26</v>
      </c>
    </row>
    <row r="234" spans="1:9" ht="15.75" customHeight="1">
      <c r="A234" s="3">
        <v>181</v>
      </c>
      <c r="B234" s="3" t="s">
        <v>11</v>
      </c>
      <c r="C234" s="9" t="s">
        <v>383</v>
      </c>
      <c r="D234" s="9" t="s">
        <v>384</v>
      </c>
      <c r="E234" s="33">
        <v>0</v>
      </c>
      <c r="F234" s="33">
        <v>0.97</v>
      </c>
      <c r="G234" s="33">
        <v>0.97</v>
      </c>
      <c r="H234" s="3">
        <v>3880</v>
      </c>
      <c r="I234" s="3" t="s">
        <v>26</v>
      </c>
    </row>
    <row r="235" spans="1:9" ht="15.75" customHeight="1">
      <c r="A235" s="3">
        <v>182</v>
      </c>
      <c r="B235" s="3" t="s">
        <v>11</v>
      </c>
      <c r="C235" s="9" t="s">
        <v>385</v>
      </c>
      <c r="D235" s="9" t="s">
        <v>386</v>
      </c>
      <c r="E235" s="33">
        <v>0</v>
      </c>
      <c r="F235" s="33">
        <v>3.1</v>
      </c>
      <c r="G235" s="33">
        <v>3.1</v>
      </c>
      <c r="H235" s="3">
        <v>15500</v>
      </c>
      <c r="I235" s="3" t="s">
        <v>26</v>
      </c>
    </row>
    <row r="236" spans="1:9" ht="15.75" customHeight="1">
      <c r="A236" s="3">
        <v>183</v>
      </c>
      <c r="B236" s="3" t="s">
        <v>11</v>
      </c>
      <c r="C236" s="9" t="s">
        <v>387</v>
      </c>
      <c r="D236" s="9" t="s">
        <v>388</v>
      </c>
      <c r="E236" s="33">
        <v>0</v>
      </c>
      <c r="F236" s="33">
        <v>1.49</v>
      </c>
      <c r="G236" s="33">
        <v>1.49</v>
      </c>
      <c r="H236" s="3">
        <v>7450</v>
      </c>
      <c r="I236" s="3" t="s">
        <v>26</v>
      </c>
    </row>
    <row r="237" spans="1:9" ht="15.75" customHeight="1">
      <c r="A237" s="3">
        <v>184</v>
      </c>
      <c r="B237" s="3" t="s">
        <v>11</v>
      </c>
      <c r="C237" s="9" t="s">
        <v>389</v>
      </c>
      <c r="D237" s="9" t="s">
        <v>390</v>
      </c>
      <c r="E237" s="33">
        <v>0</v>
      </c>
      <c r="F237" s="33">
        <v>1.5</v>
      </c>
      <c r="G237" s="33">
        <v>1.5</v>
      </c>
      <c r="H237" s="3">
        <v>7500</v>
      </c>
      <c r="I237" s="3" t="s">
        <v>26</v>
      </c>
    </row>
    <row r="238" spans="1:9" ht="15.75" customHeight="1">
      <c r="A238" s="3">
        <v>185</v>
      </c>
      <c r="B238" s="3" t="s">
        <v>11</v>
      </c>
      <c r="C238" s="9" t="s">
        <v>391</v>
      </c>
      <c r="D238" s="9" t="s">
        <v>392</v>
      </c>
      <c r="E238" s="33">
        <v>0</v>
      </c>
      <c r="F238" s="33">
        <v>4</v>
      </c>
      <c r="G238" s="33">
        <v>4</v>
      </c>
      <c r="H238" s="3">
        <v>20000</v>
      </c>
      <c r="I238" s="3" t="s">
        <v>26</v>
      </c>
    </row>
    <row r="239" spans="1:9" ht="15.75" customHeight="1">
      <c r="A239" s="3">
        <v>186</v>
      </c>
      <c r="B239" s="3" t="s">
        <v>17</v>
      </c>
      <c r="C239" s="9" t="s">
        <v>393</v>
      </c>
      <c r="D239" s="10" t="s">
        <v>394</v>
      </c>
      <c r="E239" s="33">
        <v>0</v>
      </c>
      <c r="F239" s="33">
        <v>4.0599999999999996</v>
      </c>
      <c r="G239" s="33">
        <v>4.0599999999999996</v>
      </c>
      <c r="H239" s="3">
        <v>20300</v>
      </c>
      <c r="I239" s="3" t="s">
        <v>26</v>
      </c>
    </row>
    <row r="240" spans="1:9" ht="15.75" customHeight="1">
      <c r="A240" s="3">
        <v>187</v>
      </c>
      <c r="B240" s="3" t="s">
        <v>11</v>
      </c>
      <c r="C240" s="9" t="s">
        <v>395</v>
      </c>
      <c r="D240" s="9" t="s">
        <v>396</v>
      </c>
      <c r="E240" s="33">
        <v>0</v>
      </c>
      <c r="F240" s="33">
        <v>1</v>
      </c>
      <c r="G240" s="33">
        <v>1</v>
      </c>
      <c r="H240" s="3">
        <v>4000</v>
      </c>
      <c r="I240" s="3" t="s">
        <v>26</v>
      </c>
    </row>
    <row r="241" spans="1:9" ht="15.75" customHeight="1">
      <c r="A241" s="3">
        <v>188</v>
      </c>
      <c r="B241" s="3" t="s">
        <v>11</v>
      </c>
      <c r="C241" s="9" t="s">
        <v>397</v>
      </c>
      <c r="D241" s="9" t="s">
        <v>398</v>
      </c>
      <c r="E241" s="33">
        <v>0</v>
      </c>
      <c r="F241" s="33">
        <v>0.44</v>
      </c>
      <c r="G241" s="33">
        <v>0.44</v>
      </c>
      <c r="H241" s="3">
        <v>2200</v>
      </c>
      <c r="I241" s="3" t="s">
        <v>26</v>
      </c>
    </row>
    <row r="242" spans="1:9" ht="15.75" customHeight="1">
      <c r="A242" s="3">
        <v>189</v>
      </c>
      <c r="B242" s="3" t="s">
        <v>11</v>
      </c>
      <c r="C242" s="9" t="s">
        <v>399</v>
      </c>
      <c r="D242" s="9" t="s">
        <v>400</v>
      </c>
      <c r="E242" s="33">
        <v>0</v>
      </c>
      <c r="F242" s="33">
        <v>1.0509999999999999</v>
      </c>
      <c r="G242" s="33">
        <v>1.05</v>
      </c>
      <c r="H242" s="3">
        <v>5250</v>
      </c>
      <c r="I242" s="3" t="s">
        <v>26</v>
      </c>
    </row>
    <row r="243" spans="1:9" ht="15.75" customHeight="1">
      <c r="A243" s="3">
        <v>190</v>
      </c>
      <c r="B243" s="3" t="s">
        <v>11</v>
      </c>
      <c r="C243" s="9" t="s">
        <v>401</v>
      </c>
      <c r="D243" s="9" t="s">
        <v>402</v>
      </c>
      <c r="E243" s="33">
        <v>0</v>
      </c>
      <c r="F243" s="33">
        <v>0.78700000000000003</v>
      </c>
      <c r="G243" s="33">
        <v>0.78700000000000003</v>
      </c>
      <c r="H243" s="3">
        <v>3148</v>
      </c>
      <c r="I243" s="3" t="s">
        <v>26</v>
      </c>
    </row>
    <row r="244" spans="1:9" ht="15.75" customHeight="1">
      <c r="A244" s="3">
        <v>191</v>
      </c>
      <c r="B244" s="3" t="s">
        <v>11</v>
      </c>
      <c r="C244" s="9" t="s">
        <v>403</v>
      </c>
      <c r="D244" s="9" t="s">
        <v>404</v>
      </c>
      <c r="E244" s="33">
        <v>0</v>
      </c>
      <c r="F244" s="33">
        <v>1.1240000000000001</v>
      </c>
      <c r="G244" s="33">
        <v>1.1200000000000001</v>
      </c>
      <c r="H244" s="3">
        <v>6720</v>
      </c>
      <c r="I244" s="3" t="s">
        <v>26</v>
      </c>
    </row>
    <row r="245" spans="1:9" ht="15.75" customHeight="1">
      <c r="A245" s="3">
        <v>192</v>
      </c>
      <c r="B245" s="3" t="s">
        <v>11</v>
      </c>
      <c r="C245" s="9" t="s">
        <v>405</v>
      </c>
      <c r="D245" s="9" t="s">
        <v>406</v>
      </c>
      <c r="E245" s="32">
        <v>0</v>
      </c>
      <c r="F245" s="35">
        <v>0.13300000000000001</v>
      </c>
      <c r="G245" s="35">
        <v>0.13300000000000001</v>
      </c>
      <c r="H245" s="3">
        <v>798</v>
      </c>
      <c r="I245" s="3" t="s">
        <v>26</v>
      </c>
    </row>
    <row r="246" spans="1:9" ht="15.75" customHeight="1">
      <c r="A246" s="3"/>
      <c r="B246" s="3" t="s">
        <v>11</v>
      </c>
      <c r="C246" s="9"/>
      <c r="D246" s="9"/>
      <c r="E246" s="3">
        <v>0.13300000000000001</v>
      </c>
      <c r="F246" s="35">
        <v>0.3</v>
      </c>
      <c r="G246" s="35">
        <v>0.16700000000000001</v>
      </c>
      <c r="H246" s="3">
        <v>1002</v>
      </c>
      <c r="I246" s="3" t="s">
        <v>14</v>
      </c>
    </row>
    <row r="247" spans="1:9" ht="15.75" customHeight="1">
      <c r="A247" s="3">
        <v>193</v>
      </c>
      <c r="B247" s="3" t="s">
        <v>17</v>
      </c>
      <c r="C247" s="9" t="s">
        <v>407</v>
      </c>
      <c r="D247" s="9" t="s">
        <v>408</v>
      </c>
      <c r="E247" s="32">
        <v>0</v>
      </c>
      <c r="F247" s="35">
        <v>0.127</v>
      </c>
      <c r="G247" s="35">
        <v>0.127</v>
      </c>
      <c r="H247" s="3">
        <v>762</v>
      </c>
      <c r="I247" s="3" t="s">
        <v>14</v>
      </c>
    </row>
    <row r="248" spans="1:9" ht="15.75" customHeight="1">
      <c r="A248" s="3"/>
      <c r="B248" s="3" t="s">
        <v>17</v>
      </c>
      <c r="C248" s="9"/>
      <c r="D248" s="9"/>
      <c r="E248" s="3">
        <v>0.127</v>
      </c>
      <c r="F248" s="35">
        <v>0.191</v>
      </c>
      <c r="G248" s="35">
        <v>6.4000000000000001E-2</v>
      </c>
      <c r="H248" s="3">
        <v>384</v>
      </c>
      <c r="I248" s="3" t="s">
        <v>26</v>
      </c>
    </row>
    <row r="249" spans="1:9" ht="15.75" customHeight="1">
      <c r="A249" s="3">
        <v>194</v>
      </c>
      <c r="B249" s="3" t="s">
        <v>11</v>
      </c>
      <c r="C249" s="9" t="s">
        <v>409</v>
      </c>
      <c r="D249" s="9" t="s">
        <v>410</v>
      </c>
      <c r="E249" s="32">
        <v>0</v>
      </c>
      <c r="F249" s="35">
        <v>0.06</v>
      </c>
      <c r="G249" s="32">
        <v>0.06</v>
      </c>
      <c r="H249" s="3">
        <v>360</v>
      </c>
      <c r="I249" s="3" t="s">
        <v>57</v>
      </c>
    </row>
    <row r="250" spans="1:9" ht="15.75" customHeight="1">
      <c r="A250" s="3"/>
      <c r="B250" s="3" t="s">
        <v>11</v>
      </c>
      <c r="C250" s="9"/>
      <c r="D250" s="9"/>
      <c r="E250" s="32">
        <v>0.06</v>
      </c>
      <c r="F250" s="35">
        <v>0.14699999999999999</v>
      </c>
      <c r="G250" s="35">
        <v>8.6999999999999994E-2</v>
      </c>
      <c r="H250" s="3">
        <v>522</v>
      </c>
      <c r="I250" s="3" t="s">
        <v>14</v>
      </c>
    </row>
    <row r="251" spans="1:9" ht="15.75" customHeight="1">
      <c r="A251" s="19">
        <v>195</v>
      </c>
      <c r="B251" s="19" t="s">
        <v>17</v>
      </c>
      <c r="C251" s="9" t="s">
        <v>411</v>
      </c>
      <c r="D251" s="9" t="s">
        <v>412</v>
      </c>
      <c r="E251" s="32">
        <v>0</v>
      </c>
      <c r="F251" s="35">
        <v>0.254</v>
      </c>
      <c r="G251" s="35">
        <v>0.254</v>
      </c>
      <c r="H251" s="3">
        <v>1524</v>
      </c>
      <c r="I251" s="3" t="s">
        <v>14</v>
      </c>
    </row>
    <row r="252" spans="1:9" ht="15.75" customHeight="1">
      <c r="A252" s="19"/>
      <c r="B252" s="19" t="s">
        <v>17</v>
      </c>
      <c r="C252" s="9"/>
      <c r="D252" s="9"/>
      <c r="E252" s="3">
        <v>0.254</v>
      </c>
      <c r="F252" s="35">
        <v>0.41899999999999998</v>
      </c>
      <c r="G252" s="35">
        <v>0.16500000000000001</v>
      </c>
      <c r="H252" s="3">
        <v>990</v>
      </c>
      <c r="I252" s="3" t="s">
        <v>57</v>
      </c>
    </row>
    <row r="253" spans="1:9" ht="15.75" customHeight="1">
      <c r="A253" s="19"/>
      <c r="B253" s="19" t="s">
        <v>17</v>
      </c>
      <c r="C253" s="9"/>
      <c r="D253" s="9"/>
      <c r="E253" s="3">
        <v>0.41899999999999998</v>
      </c>
      <c r="F253" s="35">
        <v>0.52400000000000002</v>
      </c>
      <c r="G253" s="35">
        <v>0.105</v>
      </c>
      <c r="H253" s="3">
        <v>630</v>
      </c>
      <c r="I253" s="3" t="s">
        <v>14</v>
      </c>
    </row>
    <row r="254" spans="1:9" ht="15.75" customHeight="1">
      <c r="A254" s="3">
        <v>196</v>
      </c>
      <c r="B254" s="3" t="s">
        <v>17</v>
      </c>
      <c r="C254" s="9" t="s">
        <v>413</v>
      </c>
      <c r="D254" s="9" t="s">
        <v>414</v>
      </c>
      <c r="E254" s="35">
        <v>0</v>
      </c>
      <c r="F254" s="35">
        <v>0.193</v>
      </c>
      <c r="G254" s="35">
        <v>0.193</v>
      </c>
      <c r="H254" s="3">
        <v>1158</v>
      </c>
      <c r="I254" s="3" t="s">
        <v>26</v>
      </c>
    </row>
    <row r="255" spans="1:9" ht="15.75" customHeight="1">
      <c r="A255" s="3"/>
      <c r="B255" s="3" t="s">
        <v>17</v>
      </c>
      <c r="C255" s="9"/>
      <c r="D255" s="9"/>
      <c r="E255" s="3">
        <v>0.193</v>
      </c>
      <c r="F255" s="35">
        <v>0.50700000000000001</v>
      </c>
      <c r="G255" s="35">
        <v>0.314</v>
      </c>
      <c r="H255" s="3">
        <v>1884</v>
      </c>
      <c r="I255" s="3" t="s">
        <v>57</v>
      </c>
    </row>
    <row r="256" spans="1:9" ht="15.75" customHeight="1">
      <c r="A256" s="3">
        <v>197</v>
      </c>
      <c r="B256" s="3" t="s">
        <v>17</v>
      </c>
      <c r="C256" s="9" t="s">
        <v>415</v>
      </c>
      <c r="D256" s="9" t="s">
        <v>73</v>
      </c>
      <c r="E256" s="32">
        <v>0</v>
      </c>
      <c r="F256" s="35">
        <v>0.13700000000000001</v>
      </c>
      <c r="G256" s="35">
        <v>0.13700000000000001</v>
      </c>
      <c r="H256" s="3">
        <v>822</v>
      </c>
      <c r="I256" s="3" t="s">
        <v>26</v>
      </c>
    </row>
    <row r="257" spans="1:9" ht="15.75" customHeight="1">
      <c r="A257" s="3"/>
      <c r="B257" s="3" t="s">
        <v>17</v>
      </c>
      <c r="C257" s="9"/>
      <c r="D257" s="9"/>
      <c r="E257" s="3">
        <v>0.13700000000000001</v>
      </c>
      <c r="F257" s="35">
        <v>0.42099999999999999</v>
      </c>
      <c r="G257" s="35">
        <v>0.28399999999999997</v>
      </c>
      <c r="H257" s="3">
        <v>1704</v>
      </c>
      <c r="I257" s="3" t="s">
        <v>57</v>
      </c>
    </row>
    <row r="258" spans="1:9" ht="15.75" customHeight="1">
      <c r="A258" s="3"/>
      <c r="B258" s="3" t="s">
        <v>17</v>
      </c>
      <c r="C258" s="9"/>
      <c r="D258" s="9"/>
      <c r="E258" s="3">
        <v>0.42099999999999999</v>
      </c>
      <c r="F258" s="35">
        <v>1.002</v>
      </c>
      <c r="G258" s="35">
        <v>0.58099999999999996</v>
      </c>
      <c r="H258" s="3">
        <v>3486</v>
      </c>
      <c r="I258" s="3" t="s">
        <v>14</v>
      </c>
    </row>
    <row r="259" spans="1:9" ht="15.75" customHeight="1">
      <c r="A259" s="3">
        <v>198</v>
      </c>
      <c r="B259" s="3" t="s">
        <v>17</v>
      </c>
      <c r="C259" s="9" t="s">
        <v>416</v>
      </c>
      <c r="D259" s="9" t="s">
        <v>295</v>
      </c>
      <c r="E259" s="32">
        <v>0</v>
      </c>
      <c r="F259" s="35">
        <v>0.17799999999999999</v>
      </c>
      <c r="G259" s="35">
        <v>0.17799999999999999</v>
      </c>
      <c r="H259" s="3">
        <v>1068</v>
      </c>
      <c r="I259" s="3" t="s">
        <v>57</v>
      </c>
    </row>
    <row r="260" spans="1:9" ht="15.75" customHeight="1">
      <c r="A260" s="3"/>
      <c r="B260" s="3" t="s">
        <v>17</v>
      </c>
      <c r="C260" s="9"/>
      <c r="D260" s="9"/>
      <c r="E260" s="3">
        <v>0.17799999999999999</v>
      </c>
      <c r="F260" s="35">
        <v>0.34100000000000003</v>
      </c>
      <c r="G260" s="35">
        <v>0.16300000000000001</v>
      </c>
      <c r="H260" s="3">
        <v>978</v>
      </c>
      <c r="I260" s="3" t="s">
        <v>14</v>
      </c>
    </row>
    <row r="261" spans="1:9" ht="15.75" customHeight="1">
      <c r="A261" s="3">
        <v>199</v>
      </c>
      <c r="B261" s="3" t="s">
        <v>17</v>
      </c>
      <c r="C261" s="9" t="s">
        <v>417</v>
      </c>
      <c r="D261" s="9" t="s">
        <v>418</v>
      </c>
      <c r="E261" s="32">
        <v>0</v>
      </c>
      <c r="F261" s="35">
        <v>0.42299999999999999</v>
      </c>
      <c r="G261" s="35">
        <v>0.42299999999999999</v>
      </c>
      <c r="H261" s="3">
        <v>2538</v>
      </c>
      <c r="I261" s="3" t="s">
        <v>14</v>
      </c>
    </row>
    <row r="262" spans="1:9" ht="15.75" customHeight="1">
      <c r="A262" s="3">
        <v>200</v>
      </c>
      <c r="B262" s="3" t="s">
        <v>17</v>
      </c>
      <c r="C262" s="9" t="s">
        <v>419</v>
      </c>
      <c r="D262" s="9" t="s">
        <v>120</v>
      </c>
      <c r="E262" s="32">
        <v>0</v>
      </c>
      <c r="F262" s="35">
        <v>0.48</v>
      </c>
      <c r="G262" s="35">
        <v>0.48</v>
      </c>
      <c r="H262" s="3">
        <v>2880</v>
      </c>
      <c r="I262" s="3" t="s">
        <v>57</v>
      </c>
    </row>
    <row r="263" spans="1:9" ht="15.75" customHeight="1">
      <c r="A263" s="3">
        <v>201</v>
      </c>
      <c r="B263" s="3" t="s">
        <v>17</v>
      </c>
      <c r="C263" s="9" t="s">
        <v>420</v>
      </c>
      <c r="D263" s="9" t="s">
        <v>421</v>
      </c>
      <c r="E263" s="32">
        <v>0</v>
      </c>
      <c r="F263" s="35">
        <v>0.38600000000000001</v>
      </c>
      <c r="G263" s="35">
        <v>0.38600000000000001</v>
      </c>
      <c r="H263" s="3">
        <v>2316</v>
      </c>
      <c r="I263" s="3" t="s">
        <v>14</v>
      </c>
    </row>
    <row r="264" spans="1:9" ht="15.75" customHeight="1">
      <c r="A264" s="3">
        <v>202</v>
      </c>
      <c r="B264" s="3" t="s">
        <v>11</v>
      </c>
      <c r="C264" s="9" t="s">
        <v>422</v>
      </c>
      <c r="D264" s="9" t="s">
        <v>423</v>
      </c>
      <c r="E264" s="60">
        <v>0</v>
      </c>
      <c r="F264" s="61">
        <v>0.05</v>
      </c>
      <c r="G264" s="61">
        <v>0.05</v>
      </c>
      <c r="H264" s="62">
        <v>300</v>
      </c>
      <c r="I264" s="62" t="s">
        <v>14</v>
      </c>
    </row>
    <row r="265" spans="1:9" ht="15.75" customHeight="1">
      <c r="A265" s="3"/>
      <c r="B265" s="3"/>
      <c r="C265" s="9"/>
      <c r="D265" s="9"/>
      <c r="E265" s="60">
        <v>0.05</v>
      </c>
      <c r="F265" s="61">
        <v>8.2000000000000003E-2</v>
      </c>
      <c r="G265" s="61">
        <v>3.2000000000000001E-2</v>
      </c>
      <c r="H265" s="62">
        <v>192</v>
      </c>
      <c r="I265" s="62" t="s">
        <v>57</v>
      </c>
    </row>
    <row r="266" spans="1:9" ht="15.75" customHeight="1">
      <c r="A266" s="3">
        <v>203</v>
      </c>
      <c r="B266" s="3" t="s">
        <v>11</v>
      </c>
      <c r="C266" s="9" t="s">
        <v>424</v>
      </c>
      <c r="D266" s="9" t="s">
        <v>425</v>
      </c>
      <c r="E266" s="33">
        <v>0</v>
      </c>
      <c r="F266" s="33">
        <v>0.45600000000000002</v>
      </c>
      <c r="G266" s="33">
        <v>0.45600000000000002</v>
      </c>
      <c r="H266" s="3">
        <v>2280</v>
      </c>
      <c r="I266" s="3" t="s">
        <v>26</v>
      </c>
    </row>
    <row r="267" spans="1:9" ht="15.75" customHeight="1">
      <c r="A267" s="3">
        <v>204</v>
      </c>
      <c r="B267" s="3" t="s">
        <v>11</v>
      </c>
      <c r="C267" s="9" t="s">
        <v>426</v>
      </c>
      <c r="D267" s="9" t="s">
        <v>427</v>
      </c>
      <c r="E267" s="33">
        <v>0</v>
      </c>
      <c r="F267" s="33">
        <v>1.3</v>
      </c>
      <c r="G267" s="33">
        <v>1.3</v>
      </c>
      <c r="H267" s="3">
        <v>5200</v>
      </c>
      <c r="I267" s="3" t="s">
        <v>26</v>
      </c>
    </row>
    <row r="268" spans="1:9" ht="15.75" customHeight="1">
      <c r="A268" s="3">
        <v>205</v>
      </c>
      <c r="B268" s="3" t="s">
        <v>11</v>
      </c>
      <c r="C268" s="9" t="s">
        <v>428</v>
      </c>
      <c r="D268" s="9" t="s">
        <v>429</v>
      </c>
      <c r="E268" s="33">
        <v>0</v>
      </c>
      <c r="F268" s="33">
        <v>0.79</v>
      </c>
      <c r="G268" s="33">
        <v>0.79</v>
      </c>
      <c r="H268" s="3">
        <v>3950</v>
      </c>
      <c r="I268" s="3" t="s">
        <v>26</v>
      </c>
    </row>
    <row r="269" spans="1:9" ht="15.75" customHeight="1">
      <c r="A269" s="3">
        <v>206</v>
      </c>
      <c r="B269" s="3" t="s">
        <v>11</v>
      </c>
      <c r="C269" s="9" t="s">
        <v>430</v>
      </c>
      <c r="D269" s="9" t="s">
        <v>431</v>
      </c>
      <c r="E269" s="33">
        <v>0</v>
      </c>
      <c r="F269" s="33">
        <v>0.64</v>
      </c>
      <c r="G269" s="33">
        <v>0.64</v>
      </c>
      <c r="H269" s="3">
        <v>2560</v>
      </c>
      <c r="I269" s="3" t="s">
        <v>26</v>
      </c>
    </row>
    <row r="270" spans="1:9" ht="15.75" customHeight="1">
      <c r="A270" s="3">
        <v>207</v>
      </c>
      <c r="B270" s="3" t="s">
        <v>11</v>
      </c>
      <c r="C270" s="9" t="s">
        <v>432</v>
      </c>
      <c r="D270" s="9" t="s">
        <v>433</v>
      </c>
      <c r="E270" s="33">
        <v>0</v>
      </c>
      <c r="F270" s="33">
        <v>0.92400000000000004</v>
      </c>
      <c r="G270" s="33">
        <v>0.92400000000000004</v>
      </c>
      <c r="H270" s="3">
        <v>3696</v>
      </c>
      <c r="I270" s="3" t="s">
        <v>26</v>
      </c>
    </row>
    <row r="271" spans="1:9" ht="15.75" customHeight="1">
      <c r="A271" s="3">
        <v>208</v>
      </c>
      <c r="B271" s="3" t="s">
        <v>11</v>
      </c>
      <c r="C271" s="9" t="s">
        <v>434</v>
      </c>
      <c r="D271" s="9" t="s">
        <v>435</v>
      </c>
      <c r="E271" s="32">
        <v>0</v>
      </c>
      <c r="F271" s="35">
        <v>0.41599999999999998</v>
      </c>
      <c r="G271" s="35">
        <v>0.41599999999999998</v>
      </c>
      <c r="H271" s="3">
        <v>2496</v>
      </c>
      <c r="I271" s="3" t="s">
        <v>14</v>
      </c>
    </row>
    <row r="272" spans="1:9" ht="15.75" customHeight="1">
      <c r="A272" s="3">
        <v>209</v>
      </c>
      <c r="B272" s="3" t="s">
        <v>11</v>
      </c>
      <c r="C272" s="9" t="s">
        <v>436</v>
      </c>
      <c r="D272" s="9" t="s">
        <v>59</v>
      </c>
      <c r="E272" s="32">
        <v>0</v>
      </c>
      <c r="F272" s="35">
        <v>0.45400000000000001</v>
      </c>
      <c r="G272" s="35">
        <v>0.45400000000000001</v>
      </c>
      <c r="H272" s="3">
        <v>2724</v>
      </c>
      <c r="I272" s="3" t="s">
        <v>26</v>
      </c>
    </row>
    <row r="273" spans="1:9" ht="15.75" customHeight="1">
      <c r="A273" s="3"/>
      <c r="B273" s="3"/>
      <c r="C273" s="8" t="s">
        <v>437</v>
      </c>
      <c r="D273" s="9"/>
      <c r="E273" s="22"/>
      <c r="F273" s="22"/>
      <c r="G273" s="22"/>
      <c r="H273" s="22"/>
      <c r="I273" s="22"/>
    </row>
    <row r="274" spans="1:9" ht="15.75" customHeight="1">
      <c r="A274" s="3">
        <v>210</v>
      </c>
      <c r="B274" s="3" t="s">
        <v>11</v>
      </c>
      <c r="C274" s="9" t="s">
        <v>438</v>
      </c>
      <c r="D274" s="10" t="s">
        <v>439</v>
      </c>
      <c r="E274" s="36">
        <v>0</v>
      </c>
      <c r="F274" s="36">
        <v>1.2829999999999999</v>
      </c>
      <c r="G274" s="36">
        <v>1.2829999999999999</v>
      </c>
      <c r="H274" s="37">
        <v>7698</v>
      </c>
      <c r="I274" s="38" t="s">
        <v>14</v>
      </c>
    </row>
    <row r="275" spans="1:9" ht="33" customHeight="1">
      <c r="A275" s="3">
        <v>211</v>
      </c>
      <c r="B275" s="3" t="s">
        <v>11</v>
      </c>
      <c r="C275" s="9" t="s">
        <v>440</v>
      </c>
      <c r="D275" s="10" t="s">
        <v>441</v>
      </c>
      <c r="E275" s="36">
        <v>0</v>
      </c>
      <c r="F275" s="36">
        <v>6.7080000000000002</v>
      </c>
      <c r="G275" s="36">
        <v>6.71</v>
      </c>
      <c r="H275" s="37">
        <v>40248</v>
      </c>
      <c r="I275" s="38" t="s">
        <v>14</v>
      </c>
    </row>
    <row r="276" spans="1:9" ht="15.75" customHeight="1">
      <c r="A276" s="3">
        <v>212</v>
      </c>
      <c r="B276" s="3" t="s">
        <v>11</v>
      </c>
      <c r="C276" s="9" t="s">
        <v>442</v>
      </c>
      <c r="D276" s="10" t="s">
        <v>443</v>
      </c>
      <c r="E276" s="36">
        <v>0</v>
      </c>
      <c r="F276" s="36">
        <v>6.4</v>
      </c>
      <c r="G276" s="36">
        <v>6.4</v>
      </c>
      <c r="H276" s="37">
        <f>G276*5*1000</f>
        <v>32000</v>
      </c>
      <c r="I276" s="38" t="s">
        <v>14</v>
      </c>
    </row>
    <row r="277" spans="1:9" ht="15.75" customHeight="1">
      <c r="A277" s="3">
        <v>213</v>
      </c>
      <c r="B277" s="3" t="s">
        <v>11</v>
      </c>
      <c r="C277" s="9" t="s">
        <v>444</v>
      </c>
      <c r="D277" s="10" t="s">
        <v>445</v>
      </c>
      <c r="E277" s="36">
        <v>0</v>
      </c>
      <c r="F277" s="36">
        <v>5.18</v>
      </c>
      <c r="G277" s="36">
        <v>5.18</v>
      </c>
      <c r="H277" s="37">
        <v>33670</v>
      </c>
      <c r="I277" s="38" t="s">
        <v>14</v>
      </c>
    </row>
    <row r="278" spans="1:9" ht="15.75" customHeight="1">
      <c r="A278" s="3">
        <v>214</v>
      </c>
      <c r="B278" s="3" t="s">
        <v>11</v>
      </c>
      <c r="C278" s="9" t="s">
        <v>446</v>
      </c>
      <c r="D278" s="10" t="s">
        <v>447</v>
      </c>
      <c r="E278" s="36">
        <v>0</v>
      </c>
      <c r="F278" s="36">
        <v>1.23</v>
      </c>
      <c r="G278" s="36">
        <v>1.23</v>
      </c>
      <c r="H278" s="37">
        <v>3690</v>
      </c>
      <c r="I278" s="38" t="s">
        <v>14</v>
      </c>
    </row>
    <row r="279" spans="1:9" ht="15.75" customHeight="1">
      <c r="A279" s="3">
        <v>215</v>
      </c>
      <c r="B279" s="3" t="s">
        <v>11</v>
      </c>
      <c r="C279" s="9" t="s">
        <v>448</v>
      </c>
      <c r="D279" s="10" t="s">
        <v>449</v>
      </c>
      <c r="E279" s="36">
        <v>0</v>
      </c>
      <c r="F279" s="36">
        <v>2.5369999999999999</v>
      </c>
      <c r="G279" s="36">
        <v>2.5369999999999999</v>
      </c>
      <c r="H279" s="39">
        <f>F279*4*1000</f>
        <v>10148</v>
      </c>
      <c r="I279" s="38" t="s">
        <v>14</v>
      </c>
    </row>
    <row r="280" spans="1:9" ht="15.75" customHeight="1">
      <c r="A280" s="3"/>
      <c r="B280" s="3" t="s">
        <v>11</v>
      </c>
      <c r="C280" s="9"/>
      <c r="D280" s="10"/>
      <c r="E280" s="36">
        <v>2.5369999999999999</v>
      </c>
      <c r="F280" s="36">
        <v>2.9369999999999998</v>
      </c>
      <c r="G280" s="36">
        <v>0.4</v>
      </c>
      <c r="H280" s="37">
        <f>G280*4*1000</f>
        <v>1600</v>
      </c>
      <c r="I280" s="38" t="s">
        <v>26</v>
      </c>
    </row>
    <row r="281" spans="1:9" ht="15.75" customHeight="1">
      <c r="A281" s="3">
        <v>216</v>
      </c>
      <c r="B281" s="3" t="s">
        <v>11</v>
      </c>
      <c r="C281" s="9" t="s">
        <v>450</v>
      </c>
      <c r="D281" s="10" t="s">
        <v>451</v>
      </c>
      <c r="E281" s="36">
        <v>0</v>
      </c>
      <c r="F281" s="36">
        <v>5.23</v>
      </c>
      <c r="G281" s="36">
        <v>5.23</v>
      </c>
      <c r="H281" s="37">
        <v>31380</v>
      </c>
      <c r="I281" s="38" t="s">
        <v>14</v>
      </c>
    </row>
    <row r="282" spans="1:9" ht="15.75" customHeight="1">
      <c r="A282" s="3">
        <v>217</v>
      </c>
      <c r="B282" s="3" t="s">
        <v>11</v>
      </c>
      <c r="C282" s="9" t="s">
        <v>452</v>
      </c>
      <c r="D282" s="10" t="s">
        <v>453</v>
      </c>
      <c r="E282" s="36">
        <v>0</v>
      </c>
      <c r="F282" s="36">
        <v>3.09</v>
      </c>
      <c r="G282" s="36">
        <v>3.09</v>
      </c>
      <c r="H282" s="37">
        <f>G282*4*1000</f>
        <v>12360</v>
      </c>
      <c r="I282" s="38" t="s">
        <v>14</v>
      </c>
    </row>
    <row r="283" spans="1:9" ht="15.75" customHeight="1">
      <c r="A283" s="3">
        <v>218</v>
      </c>
      <c r="B283" s="3" t="s">
        <v>11</v>
      </c>
      <c r="C283" s="9" t="s">
        <v>454</v>
      </c>
      <c r="D283" s="10" t="s">
        <v>455</v>
      </c>
      <c r="E283" s="36">
        <v>0</v>
      </c>
      <c r="F283" s="36">
        <v>0.9</v>
      </c>
      <c r="G283" s="36">
        <f t="shared" ref="G283:G287" si="15">F283-E283</f>
        <v>0.9</v>
      </c>
      <c r="H283" s="37">
        <v>2700</v>
      </c>
      <c r="I283" s="38" t="s">
        <v>14</v>
      </c>
    </row>
    <row r="284" spans="1:9" ht="15.75" customHeight="1">
      <c r="A284" s="3">
        <v>219</v>
      </c>
      <c r="B284" s="3" t="s">
        <v>11</v>
      </c>
      <c r="C284" s="9" t="s">
        <v>456</v>
      </c>
      <c r="D284" s="10" t="s">
        <v>457</v>
      </c>
      <c r="E284" s="36">
        <v>0</v>
      </c>
      <c r="F284" s="36">
        <v>4.4000000000000004</v>
      </c>
      <c r="G284" s="36">
        <f t="shared" si="15"/>
        <v>4.4000000000000004</v>
      </c>
      <c r="H284" s="37">
        <v>15400</v>
      </c>
      <c r="I284" s="38" t="s">
        <v>14</v>
      </c>
    </row>
    <row r="285" spans="1:9" ht="15.75" customHeight="1">
      <c r="A285" s="3">
        <v>220</v>
      </c>
      <c r="B285" s="3" t="s">
        <v>11</v>
      </c>
      <c r="C285" s="9" t="s">
        <v>458</v>
      </c>
      <c r="D285" s="10" t="s">
        <v>459</v>
      </c>
      <c r="E285" s="36">
        <v>0</v>
      </c>
      <c r="F285" s="36">
        <v>1.22</v>
      </c>
      <c r="G285" s="36">
        <f t="shared" si="15"/>
        <v>1.22</v>
      </c>
      <c r="H285" s="37">
        <f t="shared" ref="H285:H286" si="16">G285*4*1000</f>
        <v>4880</v>
      </c>
      <c r="I285" s="38" t="s">
        <v>14</v>
      </c>
    </row>
    <row r="286" spans="1:9" ht="15.75" customHeight="1">
      <c r="A286" s="3"/>
      <c r="B286" s="3" t="s">
        <v>11</v>
      </c>
      <c r="C286" s="9"/>
      <c r="D286" s="10"/>
      <c r="E286" s="36">
        <v>1.22</v>
      </c>
      <c r="F286" s="36">
        <v>1.5</v>
      </c>
      <c r="G286" s="36">
        <f t="shared" si="15"/>
        <v>0.28000000000000003</v>
      </c>
      <c r="H286" s="37">
        <f t="shared" si="16"/>
        <v>1120</v>
      </c>
      <c r="I286" s="38" t="s">
        <v>26</v>
      </c>
    </row>
    <row r="287" spans="1:9" ht="15.75" customHeight="1">
      <c r="A287" s="3">
        <v>221</v>
      </c>
      <c r="B287" s="3" t="s">
        <v>11</v>
      </c>
      <c r="C287" s="9" t="s">
        <v>460</v>
      </c>
      <c r="D287" s="10" t="s">
        <v>461</v>
      </c>
      <c r="E287" s="36">
        <v>0</v>
      </c>
      <c r="F287" s="36">
        <v>1.87</v>
      </c>
      <c r="G287" s="36">
        <f t="shared" si="15"/>
        <v>1.87</v>
      </c>
      <c r="H287" s="37">
        <v>8415</v>
      </c>
      <c r="I287" s="38" t="s">
        <v>14</v>
      </c>
    </row>
    <row r="288" spans="1:9" ht="15.75" customHeight="1">
      <c r="A288" s="3">
        <v>222</v>
      </c>
      <c r="B288" s="3" t="s">
        <v>11</v>
      </c>
      <c r="C288" s="9" t="s">
        <v>462</v>
      </c>
      <c r="D288" s="10" t="s">
        <v>463</v>
      </c>
      <c r="E288" s="36">
        <v>0</v>
      </c>
      <c r="F288" s="36">
        <v>5.1909999999999998</v>
      </c>
      <c r="G288" s="36">
        <v>5.19</v>
      </c>
      <c r="H288" s="37">
        <f>G288*4*1000</f>
        <v>20760</v>
      </c>
      <c r="I288" s="38" t="s">
        <v>14</v>
      </c>
    </row>
    <row r="289" spans="1:9" ht="15.75" customHeight="1">
      <c r="A289" s="3">
        <v>223</v>
      </c>
      <c r="B289" s="3" t="s">
        <v>11</v>
      </c>
      <c r="C289" s="9" t="s">
        <v>464</v>
      </c>
      <c r="D289" s="10" t="s">
        <v>465</v>
      </c>
      <c r="E289" s="36">
        <v>0</v>
      </c>
      <c r="F289" s="36">
        <v>0.25</v>
      </c>
      <c r="G289" s="36">
        <v>0.25</v>
      </c>
      <c r="H289" s="37">
        <f t="shared" ref="H289:H290" si="17">G289*3*1000</f>
        <v>750</v>
      </c>
      <c r="I289" s="38" t="s">
        <v>14</v>
      </c>
    </row>
    <row r="290" spans="1:9" ht="15.75" customHeight="1">
      <c r="A290" s="3"/>
      <c r="B290" s="3" t="s">
        <v>11</v>
      </c>
      <c r="C290" s="9"/>
      <c r="D290" s="10"/>
      <c r="E290" s="36">
        <v>0.25</v>
      </c>
      <c r="F290" s="36">
        <v>0.75</v>
      </c>
      <c r="G290" s="36">
        <v>0.5</v>
      </c>
      <c r="H290" s="37">
        <f t="shared" si="17"/>
        <v>1500</v>
      </c>
      <c r="I290" s="38" t="s">
        <v>26</v>
      </c>
    </row>
    <row r="291" spans="1:9" ht="15.75" customHeight="1">
      <c r="A291" s="3">
        <v>224</v>
      </c>
      <c r="B291" s="3" t="s">
        <v>11</v>
      </c>
      <c r="C291" s="9" t="s">
        <v>466</v>
      </c>
      <c r="D291" s="10" t="s">
        <v>467</v>
      </c>
      <c r="E291" s="36">
        <v>0</v>
      </c>
      <c r="F291" s="36">
        <v>0.4</v>
      </c>
      <c r="G291" s="36">
        <v>0.4</v>
      </c>
      <c r="H291" s="37">
        <f>G291*3.5*1000</f>
        <v>1400.0000000000002</v>
      </c>
      <c r="I291" s="38" t="s">
        <v>14</v>
      </c>
    </row>
    <row r="292" spans="1:9" ht="31.15" customHeight="1">
      <c r="A292" s="3">
        <v>225</v>
      </c>
      <c r="B292" s="3" t="s">
        <v>11</v>
      </c>
      <c r="C292" s="9" t="s">
        <v>468</v>
      </c>
      <c r="D292" s="10" t="s">
        <v>469</v>
      </c>
      <c r="E292" s="36">
        <v>0</v>
      </c>
      <c r="F292" s="36">
        <v>1.3</v>
      </c>
      <c r="G292" s="36">
        <v>1.3</v>
      </c>
      <c r="H292" s="37">
        <f t="shared" ref="H292:H294" si="18">G292*4*1000</f>
        <v>5200</v>
      </c>
      <c r="I292" s="38" t="s">
        <v>14</v>
      </c>
    </row>
    <row r="293" spans="1:9" ht="15.75" customHeight="1">
      <c r="A293" s="3">
        <v>226</v>
      </c>
      <c r="B293" s="3" t="s">
        <v>11</v>
      </c>
      <c r="C293" s="9" t="s">
        <v>470</v>
      </c>
      <c r="D293" s="10" t="s">
        <v>471</v>
      </c>
      <c r="E293" s="36">
        <v>0</v>
      </c>
      <c r="F293" s="36">
        <v>0.23</v>
      </c>
      <c r="G293" s="36">
        <v>0.23</v>
      </c>
      <c r="H293" s="37">
        <f t="shared" si="18"/>
        <v>920</v>
      </c>
      <c r="I293" s="38" t="s">
        <v>26</v>
      </c>
    </row>
    <row r="294" spans="1:9" ht="27" customHeight="1">
      <c r="A294" s="3">
        <v>227</v>
      </c>
      <c r="B294" s="3" t="s">
        <v>11</v>
      </c>
      <c r="C294" s="9" t="s">
        <v>472</v>
      </c>
      <c r="D294" s="10" t="s">
        <v>473</v>
      </c>
      <c r="E294" s="36">
        <v>0</v>
      </c>
      <c r="F294" s="36">
        <v>1.0780000000000001</v>
      </c>
      <c r="G294" s="36">
        <v>1.08</v>
      </c>
      <c r="H294" s="37">
        <f t="shared" si="18"/>
        <v>4320</v>
      </c>
      <c r="I294" s="38" t="s">
        <v>26</v>
      </c>
    </row>
    <row r="295" spans="1:9" ht="15.75" customHeight="1">
      <c r="A295" s="3">
        <v>228</v>
      </c>
      <c r="B295" s="3" t="s">
        <v>11</v>
      </c>
      <c r="C295" s="9" t="s">
        <v>474</v>
      </c>
      <c r="D295" s="10" t="s">
        <v>475</v>
      </c>
      <c r="E295" s="36">
        <v>0</v>
      </c>
      <c r="F295" s="36">
        <v>0.56999999999999995</v>
      </c>
      <c r="G295" s="36">
        <v>0.56999999999999995</v>
      </c>
      <c r="H295" s="37">
        <v>1710</v>
      </c>
      <c r="I295" s="38" t="s">
        <v>14</v>
      </c>
    </row>
    <row r="296" spans="1:9" ht="31.9" customHeight="1">
      <c r="A296" s="3">
        <v>229</v>
      </c>
      <c r="B296" s="3" t="s">
        <v>11</v>
      </c>
      <c r="C296" s="9" t="s">
        <v>476</v>
      </c>
      <c r="D296" s="10" t="s">
        <v>477</v>
      </c>
      <c r="E296" s="36">
        <v>0</v>
      </c>
      <c r="F296" s="36">
        <v>0.39</v>
      </c>
      <c r="G296" s="36">
        <v>0.39</v>
      </c>
      <c r="H296" s="37">
        <f t="shared" ref="H296:H297" si="19">G296*3*1000</f>
        <v>1170</v>
      </c>
      <c r="I296" s="38" t="s">
        <v>14</v>
      </c>
    </row>
    <row r="297" spans="1:9" ht="15.75" customHeight="1">
      <c r="A297" s="3"/>
      <c r="B297" s="3" t="s">
        <v>11</v>
      </c>
      <c r="C297" s="9"/>
      <c r="D297" s="10"/>
      <c r="E297" s="36">
        <v>0.39</v>
      </c>
      <c r="F297" s="36">
        <v>1.21</v>
      </c>
      <c r="G297" s="36">
        <f>F297-E297</f>
        <v>0.82</v>
      </c>
      <c r="H297" s="37">
        <f t="shared" si="19"/>
        <v>2460</v>
      </c>
      <c r="I297" s="38" t="s">
        <v>26</v>
      </c>
    </row>
    <row r="298" spans="1:9" ht="15.75" customHeight="1">
      <c r="A298" s="3">
        <v>230</v>
      </c>
      <c r="B298" s="3" t="s">
        <v>11</v>
      </c>
      <c r="C298" s="9" t="s">
        <v>478</v>
      </c>
      <c r="D298" s="10" t="s">
        <v>479</v>
      </c>
      <c r="E298" s="36">
        <v>0</v>
      </c>
      <c r="F298" s="36">
        <v>0.8</v>
      </c>
      <c r="G298" s="36">
        <v>0.8</v>
      </c>
      <c r="H298" s="37">
        <v>2400</v>
      </c>
      <c r="I298" s="38" t="s">
        <v>14</v>
      </c>
    </row>
    <row r="299" spans="1:9" ht="15.75" customHeight="1">
      <c r="A299" s="3">
        <v>231</v>
      </c>
      <c r="B299" s="3" t="s">
        <v>11</v>
      </c>
      <c r="C299" s="9" t="s">
        <v>480</v>
      </c>
      <c r="D299" s="10" t="s">
        <v>481</v>
      </c>
      <c r="E299" s="36">
        <v>0</v>
      </c>
      <c r="F299" s="36">
        <v>0.45</v>
      </c>
      <c r="G299" s="36">
        <v>0.45</v>
      </c>
      <c r="H299" s="37">
        <f t="shared" ref="H299:H302" si="20">G299*4*1000</f>
        <v>1800</v>
      </c>
      <c r="I299" s="38" t="s">
        <v>14</v>
      </c>
    </row>
    <row r="300" spans="1:9" ht="46.5" customHeight="1">
      <c r="A300" s="3">
        <v>232</v>
      </c>
      <c r="B300" s="3" t="s">
        <v>11</v>
      </c>
      <c r="C300" s="9" t="s">
        <v>482</v>
      </c>
      <c r="D300" s="10" t="s">
        <v>483</v>
      </c>
      <c r="E300" s="36">
        <v>0</v>
      </c>
      <c r="F300" s="36">
        <v>0.83</v>
      </c>
      <c r="G300" s="36">
        <v>0.83</v>
      </c>
      <c r="H300" s="37">
        <f t="shared" si="20"/>
        <v>3320</v>
      </c>
      <c r="I300" s="38" t="s">
        <v>26</v>
      </c>
    </row>
    <row r="301" spans="1:9" ht="15.75" customHeight="1">
      <c r="A301" s="3">
        <v>233</v>
      </c>
      <c r="B301" s="3" t="s">
        <v>11</v>
      </c>
      <c r="C301" s="9" t="s">
        <v>484</v>
      </c>
      <c r="D301" s="10" t="s">
        <v>485</v>
      </c>
      <c r="E301" s="36">
        <v>0</v>
      </c>
      <c r="F301" s="36">
        <v>0.41</v>
      </c>
      <c r="G301" s="36">
        <v>0.41</v>
      </c>
      <c r="H301" s="37">
        <f t="shared" si="20"/>
        <v>1640</v>
      </c>
      <c r="I301" s="38" t="s">
        <v>14</v>
      </c>
    </row>
    <row r="302" spans="1:9" ht="15.75" customHeight="1">
      <c r="A302" s="3">
        <v>234</v>
      </c>
      <c r="B302" s="3" t="s">
        <v>11</v>
      </c>
      <c r="C302" s="9" t="s">
        <v>486</v>
      </c>
      <c r="D302" s="10" t="s">
        <v>487</v>
      </c>
      <c r="E302" s="36">
        <v>0</v>
      </c>
      <c r="F302" s="36">
        <v>0.73</v>
      </c>
      <c r="G302" s="36">
        <v>0.73</v>
      </c>
      <c r="H302" s="37">
        <f t="shared" si="20"/>
        <v>2920</v>
      </c>
      <c r="I302" s="38" t="s">
        <v>26</v>
      </c>
    </row>
    <row r="303" spans="1:9" ht="15.75" customHeight="1">
      <c r="A303" s="3">
        <v>235</v>
      </c>
      <c r="B303" s="3" t="s">
        <v>11</v>
      </c>
      <c r="C303" s="9" t="s">
        <v>488</v>
      </c>
      <c r="D303" s="10" t="s">
        <v>489</v>
      </c>
      <c r="E303" s="36">
        <v>0</v>
      </c>
      <c r="F303" s="36">
        <v>0.9</v>
      </c>
      <c r="G303" s="36">
        <v>0.9</v>
      </c>
      <c r="H303" s="37">
        <v>2700</v>
      </c>
      <c r="I303" s="38" t="s">
        <v>26</v>
      </c>
    </row>
    <row r="304" spans="1:9" ht="25.9" customHeight="1">
      <c r="A304" s="3">
        <v>236</v>
      </c>
      <c r="B304" s="3" t="s">
        <v>11</v>
      </c>
      <c r="C304" s="9" t="s">
        <v>490</v>
      </c>
      <c r="D304" s="10" t="s">
        <v>491</v>
      </c>
      <c r="E304" s="36">
        <v>0</v>
      </c>
      <c r="F304" s="36">
        <v>0.3</v>
      </c>
      <c r="G304" s="36">
        <v>0.3</v>
      </c>
      <c r="H304" s="37">
        <f t="shared" ref="H304:H305" si="21">G304*4*1000</f>
        <v>1200</v>
      </c>
      <c r="I304" s="38" t="s">
        <v>14</v>
      </c>
    </row>
    <row r="305" spans="1:9" ht="15.75" customHeight="1">
      <c r="A305" s="3"/>
      <c r="B305" s="3" t="s">
        <v>11</v>
      </c>
      <c r="C305" s="9"/>
      <c r="D305" s="10"/>
      <c r="E305" s="36">
        <v>0.3</v>
      </c>
      <c r="F305" s="36">
        <v>0.6</v>
      </c>
      <c r="G305" s="36">
        <v>0.3</v>
      </c>
      <c r="H305" s="37">
        <f t="shared" si="21"/>
        <v>1200</v>
      </c>
      <c r="I305" s="38" t="s">
        <v>26</v>
      </c>
    </row>
    <row r="306" spans="1:9" ht="15.75" customHeight="1">
      <c r="A306" s="3">
        <v>237</v>
      </c>
      <c r="B306" s="3" t="s">
        <v>11</v>
      </c>
      <c r="C306" s="9" t="s">
        <v>492</v>
      </c>
      <c r="D306" s="10" t="s">
        <v>493</v>
      </c>
      <c r="E306" s="36">
        <v>0</v>
      </c>
      <c r="F306" s="36">
        <v>0.98</v>
      </c>
      <c r="G306" s="36">
        <v>0.98</v>
      </c>
      <c r="H306" s="37">
        <v>3430</v>
      </c>
      <c r="I306" s="38" t="s">
        <v>14</v>
      </c>
    </row>
    <row r="307" spans="1:9" ht="15.75" customHeight="1">
      <c r="A307" s="3">
        <v>238</v>
      </c>
      <c r="B307" s="3" t="s">
        <v>11</v>
      </c>
      <c r="C307" s="9" t="s">
        <v>494</v>
      </c>
      <c r="D307" s="10" t="s">
        <v>495</v>
      </c>
      <c r="E307" s="36">
        <v>0</v>
      </c>
      <c r="F307" s="36">
        <v>0.55000000000000004</v>
      </c>
      <c r="G307" s="36">
        <v>0.55000000000000004</v>
      </c>
      <c r="H307" s="37">
        <f>G307*3*1000</f>
        <v>1650.0000000000002</v>
      </c>
      <c r="I307" s="38" t="s">
        <v>26</v>
      </c>
    </row>
    <row r="308" spans="1:9" ht="31.9" customHeight="1">
      <c r="A308" s="3">
        <v>239</v>
      </c>
      <c r="B308" s="3" t="s">
        <v>11</v>
      </c>
      <c r="C308" s="9" t="s">
        <v>496</v>
      </c>
      <c r="D308" s="10" t="s">
        <v>497</v>
      </c>
      <c r="E308" s="36">
        <v>0</v>
      </c>
      <c r="F308" s="36">
        <v>3.1</v>
      </c>
      <c r="G308" s="36">
        <v>3.1</v>
      </c>
      <c r="H308" s="37">
        <f t="shared" ref="H308:H310" si="22">G308*3.5*1000</f>
        <v>10850</v>
      </c>
      <c r="I308" s="38" t="s">
        <v>14</v>
      </c>
    </row>
    <row r="309" spans="1:9" ht="15.75" customHeight="1">
      <c r="A309" s="3">
        <v>240</v>
      </c>
      <c r="B309" s="3" t="s">
        <v>11</v>
      </c>
      <c r="C309" s="9" t="s">
        <v>498</v>
      </c>
      <c r="D309" s="10" t="s">
        <v>499</v>
      </c>
      <c r="E309" s="36">
        <v>0</v>
      </c>
      <c r="F309" s="36">
        <v>0.5</v>
      </c>
      <c r="G309" s="36">
        <v>0.5</v>
      </c>
      <c r="H309" s="37">
        <f t="shared" si="22"/>
        <v>1750</v>
      </c>
      <c r="I309" s="38" t="s">
        <v>14</v>
      </c>
    </row>
    <row r="310" spans="1:9" ht="15.75" customHeight="1">
      <c r="A310" s="3">
        <v>241</v>
      </c>
      <c r="B310" s="3" t="s">
        <v>11</v>
      </c>
      <c r="C310" s="9" t="s">
        <v>500</v>
      </c>
      <c r="D310" s="10" t="s">
        <v>501</v>
      </c>
      <c r="E310" s="36">
        <v>0</v>
      </c>
      <c r="F310" s="36">
        <v>0.64200000000000002</v>
      </c>
      <c r="G310" s="36">
        <v>0.64</v>
      </c>
      <c r="H310" s="37">
        <f t="shared" si="22"/>
        <v>2240</v>
      </c>
      <c r="I310" s="38" t="s">
        <v>26</v>
      </c>
    </row>
    <row r="311" spans="1:9" ht="15.75" customHeight="1">
      <c r="A311" s="3">
        <v>242</v>
      </c>
      <c r="B311" s="3" t="s">
        <v>11</v>
      </c>
      <c r="C311" s="9" t="s">
        <v>502</v>
      </c>
      <c r="D311" s="10" t="s">
        <v>503</v>
      </c>
      <c r="E311" s="36">
        <v>0</v>
      </c>
      <c r="F311" s="36">
        <v>0.15</v>
      </c>
      <c r="G311" s="36">
        <v>0.15</v>
      </c>
      <c r="H311" s="37">
        <f>G311*4*1000</f>
        <v>600</v>
      </c>
      <c r="I311" s="38" t="s">
        <v>14</v>
      </c>
    </row>
    <row r="312" spans="1:9" ht="15.75" customHeight="1">
      <c r="A312" s="3">
        <v>243</v>
      </c>
      <c r="B312" s="3" t="s">
        <v>11</v>
      </c>
      <c r="C312" s="9" t="s">
        <v>504</v>
      </c>
      <c r="D312" s="10" t="s">
        <v>505</v>
      </c>
      <c r="E312" s="36">
        <v>0</v>
      </c>
      <c r="F312" s="36">
        <v>0.13</v>
      </c>
      <c r="G312" s="36">
        <f t="shared" ref="G312:G313" si="23">F312-E312</f>
        <v>0.13</v>
      </c>
      <c r="H312" s="37">
        <f t="shared" ref="H312:H314" si="24">G312*4.5*1000</f>
        <v>585</v>
      </c>
      <c r="I312" s="38" t="s">
        <v>14</v>
      </c>
    </row>
    <row r="313" spans="1:9" ht="15.75" customHeight="1">
      <c r="A313" s="3"/>
      <c r="B313" s="3" t="s">
        <v>11</v>
      </c>
      <c r="C313" s="9"/>
      <c r="D313" s="10"/>
      <c r="E313" s="36">
        <v>0.13</v>
      </c>
      <c r="F313" s="36">
        <v>0.41</v>
      </c>
      <c r="G313" s="36">
        <f t="shared" si="23"/>
        <v>0.27999999999999997</v>
      </c>
      <c r="H313" s="37">
        <f t="shared" si="24"/>
        <v>1259.9999999999998</v>
      </c>
      <c r="I313" s="38" t="s">
        <v>26</v>
      </c>
    </row>
    <row r="314" spans="1:9" ht="15.75" customHeight="1">
      <c r="A314" s="3"/>
      <c r="B314" s="3" t="s">
        <v>11</v>
      </c>
      <c r="C314" s="9"/>
      <c r="D314" s="10"/>
      <c r="E314" s="36">
        <v>0.41</v>
      </c>
      <c r="F314" s="36">
        <v>0.65</v>
      </c>
      <c r="G314" s="36">
        <v>0.65</v>
      </c>
      <c r="H314" s="37">
        <f t="shared" si="24"/>
        <v>2925.0000000000005</v>
      </c>
      <c r="I314" s="38" t="s">
        <v>14</v>
      </c>
    </row>
    <row r="315" spans="1:9" ht="15.75" customHeight="1">
      <c r="A315" s="3">
        <v>244</v>
      </c>
      <c r="B315" s="3" t="s">
        <v>11</v>
      </c>
      <c r="C315" s="9" t="s">
        <v>506</v>
      </c>
      <c r="D315" s="10" t="s">
        <v>75</v>
      </c>
      <c r="E315" s="40">
        <v>0</v>
      </c>
      <c r="F315" s="40">
        <v>0.308</v>
      </c>
      <c r="G315" s="40">
        <v>0.308</v>
      </c>
      <c r="H315" s="38">
        <f>G315*5*1000</f>
        <v>1540</v>
      </c>
      <c r="I315" s="38" t="s">
        <v>14</v>
      </c>
    </row>
    <row r="316" spans="1:9" ht="15.75" customHeight="1">
      <c r="A316" s="3">
        <v>245</v>
      </c>
      <c r="B316" s="3" t="s">
        <v>11</v>
      </c>
      <c r="C316" s="9" t="s">
        <v>507</v>
      </c>
      <c r="D316" s="10" t="s">
        <v>508</v>
      </c>
      <c r="E316" s="40">
        <v>0</v>
      </c>
      <c r="F316" s="40">
        <v>0.03</v>
      </c>
      <c r="G316" s="40">
        <v>0.03</v>
      </c>
      <c r="H316" s="38">
        <f t="shared" ref="H316:H318" si="25">G316*6*1000</f>
        <v>180</v>
      </c>
      <c r="I316" s="38" t="s">
        <v>57</v>
      </c>
    </row>
    <row r="317" spans="1:9" ht="15.75" customHeight="1">
      <c r="A317" s="3"/>
      <c r="B317" s="3" t="s">
        <v>11</v>
      </c>
      <c r="C317" s="9"/>
      <c r="D317" s="10"/>
      <c r="E317" s="40">
        <v>0</v>
      </c>
      <c r="F317" s="40">
        <v>0.53</v>
      </c>
      <c r="G317" s="40">
        <v>0.53</v>
      </c>
      <c r="H317" s="38">
        <f t="shared" si="25"/>
        <v>3180</v>
      </c>
      <c r="I317" s="38" t="s">
        <v>57</v>
      </c>
    </row>
    <row r="318" spans="1:9" ht="15.75" customHeight="1">
      <c r="A318" s="3"/>
      <c r="B318" s="3" t="s">
        <v>11</v>
      </c>
      <c r="C318" s="9"/>
      <c r="D318" s="10"/>
      <c r="E318" s="40">
        <v>0.53</v>
      </c>
      <c r="F318" s="40">
        <v>0.56499999999999995</v>
      </c>
      <c r="G318" s="40">
        <f>F318-E318</f>
        <v>3.499999999999992E-2</v>
      </c>
      <c r="H318" s="38">
        <f t="shared" si="25"/>
        <v>209.99999999999952</v>
      </c>
      <c r="I318" s="38" t="s">
        <v>14</v>
      </c>
    </row>
    <row r="319" spans="1:9" ht="15.75" customHeight="1">
      <c r="A319" s="3">
        <v>246</v>
      </c>
      <c r="B319" s="3" t="s">
        <v>11</v>
      </c>
      <c r="C319" s="9" t="s">
        <v>509</v>
      </c>
      <c r="D319" s="10" t="s">
        <v>510</v>
      </c>
      <c r="E319" s="40">
        <v>0</v>
      </c>
      <c r="F319" s="40">
        <v>6.7000000000000004E-2</v>
      </c>
      <c r="G319" s="40">
        <v>6.7000000000000004E-2</v>
      </c>
      <c r="H319" s="38">
        <f t="shared" ref="H319:H321" si="26">G319*4*1000</f>
        <v>268</v>
      </c>
      <c r="I319" s="38" t="s">
        <v>57</v>
      </c>
    </row>
    <row r="320" spans="1:9" ht="15.75" customHeight="1">
      <c r="A320" s="3"/>
      <c r="B320" s="3" t="s">
        <v>11</v>
      </c>
      <c r="C320" s="9"/>
      <c r="D320" s="10"/>
      <c r="E320" s="40">
        <v>6.7000000000000004E-2</v>
      </c>
      <c r="F320" s="40">
        <v>0.58099999999999996</v>
      </c>
      <c r="G320" s="40">
        <v>0.51400000000000001</v>
      </c>
      <c r="H320" s="38">
        <f t="shared" si="26"/>
        <v>2056</v>
      </c>
      <c r="I320" s="38" t="s">
        <v>14</v>
      </c>
    </row>
    <row r="321" spans="1:9" ht="15.75" customHeight="1">
      <c r="A321" s="3">
        <v>247</v>
      </c>
      <c r="B321" s="3" t="s">
        <v>11</v>
      </c>
      <c r="C321" s="9" t="s">
        <v>511</v>
      </c>
      <c r="D321" s="10" t="s">
        <v>512</v>
      </c>
      <c r="E321" s="40">
        <v>0</v>
      </c>
      <c r="F321" s="40">
        <v>0.40200000000000002</v>
      </c>
      <c r="G321" s="40">
        <f>F321-E321</f>
        <v>0.40200000000000002</v>
      </c>
      <c r="H321" s="38">
        <f t="shared" si="26"/>
        <v>1608</v>
      </c>
      <c r="I321" s="38" t="s">
        <v>57</v>
      </c>
    </row>
    <row r="322" spans="1:9" ht="15.75" customHeight="1">
      <c r="A322" s="3"/>
      <c r="B322" s="3" t="s">
        <v>11</v>
      </c>
      <c r="C322" s="9"/>
      <c r="D322" s="10"/>
      <c r="E322" s="40">
        <v>0.40200000000000002</v>
      </c>
      <c r="F322" s="40">
        <v>0.85099999999999998</v>
      </c>
      <c r="G322" s="40">
        <v>0.46899999999999997</v>
      </c>
      <c r="H322" s="38">
        <f t="shared" ref="H322:H323" si="27">G322*6*1000</f>
        <v>2814</v>
      </c>
      <c r="I322" s="38" t="s">
        <v>14</v>
      </c>
    </row>
    <row r="323" spans="1:9" ht="15.75" customHeight="1">
      <c r="A323" s="3">
        <v>248</v>
      </c>
      <c r="B323" s="3" t="s">
        <v>11</v>
      </c>
      <c r="C323" s="9" t="s">
        <v>513</v>
      </c>
      <c r="D323" s="10" t="s">
        <v>514</v>
      </c>
      <c r="E323" s="40">
        <v>0</v>
      </c>
      <c r="F323" s="40">
        <v>0.125</v>
      </c>
      <c r="G323" s="40">
        <v>0.125</v>
      </c>
      <c r="H323" s="38">
        <f t="shared" si="27"/>
        <v>750</v>
      </c>
      <c r="I323" s="38" t="s">
        <v>14</v>
      </c>
    </row>
    <row r="324" spans="1:9" ht="15.75" customHeight="1">
      <c r="A324" s="3">
        <v>249</v>
      </c>
      <c r="B324" s="3" t="s">
        <v>11</v>
      </c>
      <c r="C324" s="9" t="s">
        <v>515</v>
      </c>
      <c r="D324" s="10" t="s">
        <v>516</v>
      </c>
      <c r="E324" s="40">
        <v>0</v>
      </c>
      <c r="F324" s="40">
        <v>0.45700000000000002</v>
      </c>
      <c r="G324" s="40">
        <v>0.45700000000000002</v>
      </c>
      <c r="H324" s="38">
        <f>G324*3*1000</f>
        <v>1371</v>
      </c>
      <c r="I324" s="38" t="s">
        <v>14</v>
      </c>
    </row>
    <row r="325" spans="1:9" ht="15.75" customHeight="1">
      <c r="A325" s="3">
        <v>250</v>
      </c>
      <c r="B325" s="3" t="s">
        <v>11</v>
      </c>
      <c r="C325" s="9" t="s">
        <v>517</v>
      </c>
      <c r="D325" s="10" t="s">
        <v>518</v>
      </c>
      <c r="E325" s="36">
        <v>0</v>
      </c>
      <c r="F325" s="36">
        <v>0.23</v>
      </c>
      <c r="G325" s="36">
        <v>0.23</v>
      </c>
      <c r="H325" s="37">
        <f>G325*6*1000</f>
        <v>1380.0000000000002</v>
      </c>
      <c r="I325" s="38" t="s">
        <v>14</v>
      </c>
    </row>
    <row r="326" spans="1:9" ht="15.75" customHeight="1">
      <c r="A326" s="3">
        <v>251</v>
      </c>
      <c r="B326" s="3" t="s">
        <v>11</v>
      </c>
      <c r="C326" s="9" t="s">
        <v>519</v>
      </c>
      <c r="D326" s="10" t="s">
        <v>520</v>
      </c>
      <c r="E326" s="36">
        <v>0</v>
      </c>
      <c r="F326" s="36">
        <v>1.1599999999999999</v>
      </c>
      <c r="G326" s="36">
        <f t="shared" ref="G326:G327" si="28">F326-E326</f>
        <v>1.1599999999999999</v>
      </c>
      <c r="H326" s="37">
        <f t="shared" ref="H326:H327" si="29">G326*4*1000</f>
        <v>4640</v>
      </c>
      <c r="I326" s="38" t="s">
        <v>14</v>
      </c>
    </row>
    <row r="327" spans="1:9" ht="15.75" customHeight="1">
      <c r="A327" s="3"/>
      <c r="B327" s="3" t="s">
        <v>11</v>
      </c>
      <c r="C327" s="9"/>
      <c r="D327" s="10"/>
      <c r="E327" s="36">
        <v>1.1599999999999999</v>
      </c>
      <c r="F327" s="36">
        <v>1.87</v>
      </c>
      <c r="G327" s="36">
        <f t="shared" si="28"/>
        <v>0.71000000000000019</v>
      </c>
      <c r="H327" s="37">
        <f t="shared" si="29"/>
        <v>2840.0000000000009</v>
      </c>
      <c r="I327" s="38" t="s">
        <v>26</v>
      </c>
    </row>
    <row r="328" spans="1:9" ht="15.75" customHeight="1">
      <c r="A328" s="3">
        <v>252</v>
      </c>
      <c r="B328" s="3" t="s">
        <v>11</v>
      </c>
      <c r="C328" s="9" t="s">
        <v>521</v>
      </c>
      <c r="D328" s="10" t="s">
        <v>522</v>
      </c>
      <c r="E328" s="36">
        <v>0</v>
      </c>
      <c r="F328" s="36">
        <v>0.45500000000000002</v>
      </c>
      <c r="G328" s="36">
        <v>0.45500000000000002</v>
      </c>
      <c r="H328" s="37">
        <f t="shared" ref="H328:H331" si="30">G328*3.5*1000</f>
        <v>1592.5</v>
      </c>
      <c r="I328" s="38" t="s">
        <v>26</v>
      </c>
    </row>
    <row r="329" spans="1:9" ht="15.75" customHeight="1">
      <c r="A329" s="3">
        <v>253</v>
      </c>
      <c r="B329" s="3" t="s">
        <v>11</v>
      </c>
      <c r="C329" s="9" t="s">
        <v>523</v>
      </c>
      <c r="D329" s="10" t="s">
        <v>524</v>
      </c>
      <c r="E329" s="36">
        <v>0</v>
      </c>
      <c r="F329" s="36">
        <v>0.7</v>
      </c>
      <c r="G329" s="36">
        <v>0.7</v>
      </c>
      <c r="H329" s="37">
        <f t="shared" si="30"/>
        <v>2449.9999999999995</v>
      </c>
      <c r="I329" s="38" t="s">
        <v>26</v>
      </c>
    </row>
    <row r="330" spans="1:9" ht="15.75" customHeight="1">
      <c r="A330" s="3">
        <v>254</v>
      </c>
      <c r="B330" s="3" t="s">
        <v>11</v>
      </c>
      <c r="C330" s="9" t="s">
        <v>525</v>
      </c>
      <c r="D330" s="10" t="s">
        <v>526</v>
      </c>
      <c r="E330" s="36">
        <v>0</v>
      </c>
      <c r="F330" s="36">
        <v>1</v>
      </c>
      <c r="G330" s="36">
        <f t="shared" ref="G330:G331" si="31">F330-E330</f>
        <v>1</v>
      </c>
      <c r="H330" s="38">
        <f t="shared" si="30"/>
        <v>3500</v>
      </c>
      <c r="I330" s="38" t="s">
        <v>14</v>
      </c>
    </row>
    <row r="331" spans="1:9" ht="15.75" customHeight="1">
      <c r="A331" s="3"/>
      <c r="B331" s="3" t="s">
        <v>11</v>
      </c>
      <c r="C331" s="9"/>
      <c r="D331" s="10"/>
      <c r="E331" s="36">
        <v>1</v>
      </c>
      <c r="F331" s="36">
        <v>2.8</v>
      </c>
      <c r="G331" s="36">
        <f t="shared" si="31"/>
        <v>1.7999999999999998</v>
      </c>
      <c r="H331" s="38">
        <f t="shared" si="30"/>
        <v>6299.9999999999991</v>
      </c>
      <c r="I331" s="38" t="s">
        <v>26</v>
      </c>
    </row>
    <row r="332" spans="1:9" ht="15.75" customHeight="1">
      <c r="A332" s="3">
        <v>255</v>
      </c>
      <c r="B332" s="3" t="s">
        <v>11</v>
      </c>
      <c r="C332" s="9" t="s">
        <v>527</v>
      </c>
      <c r="D332" s="10" t="s">
        <v>528</v>
      </c>
      <c r="E332" s="36">
        <v>0</v>
      </c>
      <c r="F332" s="36">
        <v>0.441</v>
      </c>
      <c r="G332" s="36">
        <v>0.44</v>
      </c>
      <c r="H332" s="37">
        <f>G332*4*1000</f>
        <v>1760</v>
      </c>
      <c r="I332" s="38" t="s">
        <v>14</v>
      </c>
    </row>
    <row r="333" spans="1:9" ht="27.6" customHeight="1">
      <c r="A333" s="3">
        <v>256</v>
      </c>
      <c r="B333" s="3" t="s">
        <v>11</v>
      </c>
      <c r="C333" s="9" t="s">
        <v>529</v>
      </c>
      <c r="D333" s="10" t="s">
        <v>530</v>
      </c>
      <c r="E333" s="36">
        <v>0</v>
      </c>
      <c r="F333" s="36">
        <v>1.1299999999999999</v>
      </c>
      <c r="G333" s="36">
        <v>1.1299999999999999</v>
      </c>
      <c r="H333" s="37">
        <f t="shared" ref="H333:H335" si="32">G333*3*1000</f>
        <v>3389.9999999999995</v>
      </c>
      <c r="I333" s="38" t="s">
        <v>14</v>
      </c>
    </row>
    <row r="334" spans="1:9" ht="15.75" customHeight="1">
      <c r="A334" s="3"/>
      <c r="B334" s="3" t="s">
        <v>11</v>
      </c>
      <c r="C334" s="9"/>
      <c r="D334" s="10"/>
      <c r="E334" s="36">
        <v>1.1299999999999999</v>
      </c>
      <c r="F334" s="36">
        <v>3.84</v>
      </c>
      <c r="G334" s="36">
        <f t="shared" ref="G334:G335" si="33">F334-E334</f>
        <v>2.71</v>
      </c>
      <c r="H334" s="37">
        <f t="shared" si="32"/>
        <v>8129.9999999999991</v>
      </c>
      <c r="I334" s="38" t="s">
        <v>531</v>
      </c>
    </row>
    <row r="335" spans="1:9" ht="15.75" customHeight="1">
      <c r="A335" s="3"/>
      <c r="B335" s="3" t="s">
        <v>11</v>
      </c>
      <c r="C335" s="9"/>
      <c r="D335" s="10"/>
      <c r="E335" s="36">
        <v>3.84</v>
      </c>
      <c r="F335" s="36">
        <v>4.1399999999999997</v>
      </c>
      <c r="G335" s="36">
        <f t="shared" si="33"/>
        <v>0.29999999999999982</v>
      </c>
      <c r="H335" s="37">
        <f t="shared" si="32"/>
        <v>899.99999999999943</v>
      </c>
      <c r="I335" s="38" t="s">
        <v>14</v>
      </c>
    </row>
    <row r="336" spans="1:9" ht="29.45" customHeight="1">
      <c r="A336" s="3">
        <v>257</v>
      </c>
      <c r="B336" s="3" t="s">
        <v>11</v>
      </c>
      <c r="C336" s="9" t="s">
        <v>532</v>
      </c>
      <c r="D336" s="10" t="s">
        <v>533</v>
      </c>
      <c r="E336" s="36">
        <v>0</v>
      </c>
      <c r="F336" s="36">
        <v>0.26300000000000001</v>
      </c>
      <c r="G336" s="36">
        <v>0.26300000000000001</v>
      </c>
      <c r="H336" s="37">
        <f>G336*4*1000</f>
        <v>1052</v>
      </c>
      <c r="I336" s="38" t="s">
        <v>14</v>
      </c>
    </row>
    <row r="337" spans="1:9" ht="15.75" customHeight="1">
      <c r="A337" s="3">
        <v>258</v>
      </c>
      <c r="B337" s="3" t="s">
        <v>11</v>
      </c>
      <c r="C337" s="9" t="s">
        <v>534</v>
      </c>
      <c r="D337" s="10" t="s">
        <v>535</v>
      </c>
      <c r="E337" s="36">
        <v>0</v>
      </c>
      <c r="F337" s="36">
        <v>0.94</v>
      </c>
      <c r="G337" s="36">
        <v>0.94</v>
      </c>
      <c r="H337" s="37">
        <f t="shared" ref="H337:H338" si="34">G337*4.5*1000</f>
        <v>4229.9999999999991</v>
      </c>
      <c r="I337" s="38" t="s">
        <v>14</v>
      </c>
    </row>
    <row r="338" spans="1:9" ht="15.75" customHeight="1">
      <c r="A338" s="3"/>
      <c r="B338" s="3" t="s">
        <v>11</v>
      </c>
      <c r="C338" s="9"/>
      <c r="D338" s="10"/>
      <c r="E338" s="36">
        <v>0.94</v>
      </c>
      <c r="F338" s="36">
        <v>1.1299999999999999</v>
      </c>
      <c r="G338" s="36">
        <v>0.19</v>
      </c>
      <c r="H338" s="37">
        <f t="shared" si="34"/>
        <v>855</v>
      </c>
      <c r="I338" s="38" t="s">
        <v>26</v>
      </c>
    </row>
    <row r="339" spans="1:9" ht="15.75" customHeight="1">
      <c r="A339" s="3">
        <v>259</v>
      </c>
      <c r="B339" s="3" t="s">
        <v>11</v>
      </c>
      <c r="C339" s="9" t="s">
        <v>536</v>
      </c>
      <c r="D339" s="10" t="s">
        <v>537</v>
      </c>
      <c r="E339" s="36">
        <v>0</v>
      </c>
      <c r="F339" s="36">
        <v>0.4</v>
      </c>
      <c r="G339" s="36">
        <v>0.4</v>
      </c>
      <c r="H339" s="37">
        <f t="shared" ref="H339:H340" si="35">G339*4*1000</f>
        <v>1600</v>
      </c>
      <c r="I339" s="38" t="s">
        <v>14</v>
      </c>
    </row>
    <row r="340" spans="1:9" ht="15.75" customHeight="1">
      <c r="A340" s="3">
        <v>260</v>
      </c>
      <c r="B340" s="3" t="s">
        <v>11</v>
      </c>
      <c r="C340" s="9" t="s">
        <v>538</v>
      </c>
      <c r="D340" s="10" t="s">
        <v>539</v>
      </c>
      <c r="E340" s="36">
        <v>0</v>
      </c>
      <c r="F340" s="36">
        <v>0.65</v>
      </c>
      <c r="G340" s="36">
        <v>0.65</v>
      </c>
      <c r="H340" s="37">
        <f t="shared" si="35"/>
        <v>2600</v>
      </c>
      <c r="I340" s="38" t="s">
        <v>14</v>
      </c>
    </row>
    <row r="341" spans="1:9" ht="15.75" customHeight="1">
      <c r="A341" s="3">
        <v>261</v>
      </c>
      <c r="B341" s="3" t="s">
        <v>11</v>
      </c>
      <c r="C341" s="9" t="s">
        <v>540</v>
      </c>
      <c r="D341" s="10" t="s">
        <v>541</v>
      </c>
      <c r="E341" s="36">
        <v>0</v>
      </c>
      <c r="F341" s="36">
        <v>0.52</v>
      </c>
      <c r="G341" s="36">
        <v>0.73</v>
      </c>
      <c r="H341" s="37">
        <f>G341*3.5*1000</f>
        <v>2554.9999999999995</v>
      </c>
      <c r="I341" s="38" t="s">
        <v>14</v>
      </c>
    </row>
    <row r="342" spans="1:9" ht="15.75" customHeight="1">
      <c r="A342" s="3"/>
      <c r="B342" s="3" t="s">
        <v>11</v>
      </c>
      <c r="C342" s="9"/>
      <c r="D342" s="10"/>
      <c r="E342" s="36">
        <v>0.52</v>
      </c>
      <c r="F342" s="36">
        <v>0.73</v>
      </c>
      <c r="G342" s="36">
        <f>F342-E342</f>
        <v>0.20999999999999996</v>
      </c>
      <c r="H342" s="37">
        <f>G342*3*1000</f>
        <v>629.99999999999989</v>
      </c>
      <c r="I342" s="38" t="s">
        <v>26</v>
      </c>
    </row>
    <row r="343" spans="1:9" ht="15.75" customHeight="1">
      <c r="A343" s="3">
        <v>262</v>
      </c>
      <c r="B343" s="3" t="s">
        <v>11</v>
      </c>
      <c r="C343" s="9" t="s">
        <v>542</v>
      </c>
      <c r="D343" s="10" t="s">
        <v>77</v>
      </c>
      <c r="E343" s="40">
        <v>0</v>
      </c>
      <c r="F343" s="40">
        <v>8.5000000000000006E-2</v>
      </c>
      <c r="G343" s="40">
        <v>8.5000000000000006E-2</v>
      </c>
      <c r="H343" s="38">
        <f t="shared" ref="H343:H345" si="36">G343*4*1000</f>
        <v>340</v>
      </c>
      <c r="I343" s="38" t="s">
        <v>57</v>
      </c>
    </row>
    <row r="344" spans="1:9" ht="15.75" customHeight="1">
      <c r="A344" s="3">
        <v>263</v>
      </c>
      <c r="B344" s="3" t="s">
        <v>11</v>
      </c>
      <c r="C344" s="9" t="s">
        <v>543</v>
      </c>
      <c r="D344" s="10" t="s">
        <v>544</v>
      </c>
      <c r="E344" s="40">
        <v>0</v>
      </c>
      <c r="F344" s="40">
        <v>0.53</v>
      </c>
      <c r="G344" s="40">
        <v>0.53</v>
      </c>
      <c r="H344" s="38">
        <f t="shared" si="36"/>
        <v>2120</v>
      </c>
      <c r="I344" s="38" t="s">
        <v>14</v>
      </c>
    </row>
    <row r="345" spans="1:9" ht="45.75" customHeight="1">
      <c r="A345" s="3">
        <v>264</v>
      </c>
      <c r="B345" s="3" t="s">
        <v>11</v>
      </c>
      <c r="C345" s="9" t="s">
        <v>545</v>
      </c>
      <c r="D345" s="10" t="s">
        <v>546</v>
      </c>
      <c r="E345" s="40">
        <v>0</v>
      </c>
      <c r="F345" s="40">
        <v>8.6999999999999994E-2</v>
      </c>
      <c r="G345" s="40">
        <v>8.6999999999999994E-2</v>
      </c>
      <c r="H345" s="38">
        <f t="shared" si="36"/>
        <v>348</v>
      </c>
      <c r="I345" s="38" t="s">
        <v>57</v>
      </c>
    </row>
    <row r="346" spans="1:9" ht="15.75" customHeight="1">
      <c r="A346" s="3">
        <v>265</v>
      </c>
      <c r="B346" s="3" t="s">
        <v>11</v>
      </c>
      <c r="C346" s="9" t="s">
        <v>547</v>
      </c>
      <c r="D346" s="10" t="s">
        <v>548</v>
      </c>
      <c r="E346" s="40">
        <v>0</v>
      </c>
      <c r="F346" s="40">
        <v>0.11</v>
      </c>
      <c r="G346" s="40">
        <f>F346-E346</f>
        <v>0.11</v>
      </c>
      <c r="H346" s="38">
        <v>660</v>
      </c>
      <c r="I346" s="38" t="s">
        <v>14</v>
      </c>
    </row>
    <row r="347" spans="1:9" ht="15.75" customHeight="1">
      <c r="A347" s="3">
        <v>266</v>
      </c>
      <c r="B347" s="3" t="s">
        <v>11</v>
      </c>
      <c r="C347" s="9" t="s">
        <v>549</v>
      </c>
      <c r="D347" s="10" t="s">
        <v>85</v>
      </c>
      <c r="E347" s="40">
        <v>0</v>
      </c>
      <c r="F347" s="40">
        <v>0.154</v>
      </c>
      <c r="G347" s="40">
        <v>0.154</v>
      </c>
      <c r="H347" s="38">
        <f>G347*4*1000</f>
        <v>616</v>
      </c>
      <c r="I347" s="38" t="s">
        <v>14</v>
      </c>
    </row>
    <row r="348" spans="1:9" ht="42.75" customHeight="1">
      <c r="A348" s="3">
        <v>267</v>
      </c>
      <c r="B348" s="3" t="s">
        <v>11</v>
      </c>
      <c r="C348" s="9" t="s">
        <v>550</v>
      </c>
      <c r="D348" s="10" t="s">
        <v>295</v>
      </c>
      <c r="E348" s="40">
        <v>0</v>
      </c>
      <c r="F348" s="40">
        <v>0.28199999999999997</v>
      </c>
      <c r="G348" s="40">
        <f>F348-E348</f>
        <v>0.28199999999999997</v>
      </c>
      <c r="H348" s="38">
        <f>G348*6*1000</f>
        <v>1691.9999999999998</v>
      </c>
      <c r="I348" s="38" t="s">
        <v>57</v>
      </c>
    </row>
    <row r="349" spans="1:9" ht="15.75" customHeight="1">
      <c r="A349" s="3">
        <v>268</v>
      </c>
      <c r="B349" s="3" t="s">
        <v>11</v>
      </c>
      <c r="C349" s="9" t="s">
        <v>551</v>
      </c>
      <c r="D349" s="10" t="s">
        <v>552</v>
      </c>
      <c r="E349" s="40">
        <v>0</v>
      </c>
      <c r="F349" s="40">
        <v>0.84199999999999997</v>
      </c>
      <c r="G349" s="40">
        <v>0.84199999999999997</v>
      </c>
      <c r="H349" s="38">
        <f>G349*4*1000</f>
        <v>3368</v>
      </c>
      <c r="I349" s="38" t="s">
        <v>14</v>
      </c>
    </row>
    <row r="350" spans="1:9" ht="15.75" customHeight="1">
      <c r="A350" s="3">
        <v>269</v>
      </c>
      <c r="B350" s="3" t="s">
        <v>11</v>
      </c>
      <c r="C350" s="9" t="s">
        <v>553</v>
      </c>
      <c r="D350" s="10" t="s">
        <v>554</v>
      </c>
      <c r="E350" s="40">
        <v>0</v>
      </c>
      <c r="F350" s="40">
        <v>0.35699999999999998</v>
      </c>
      <c r="G350" s="40">
        <v>0.35699999999999998</v>
      </c>
      <c r="H350" s="38">
        <f>G350*6*1000</f>
        <v>2142</v>
      </c>
      <c r="I350" s="38" t="s">
        <v>14</v>
      </c>
    </row>
    <row r="351" spans="1:9" ht="15.75" customHeight="1">
      <c r="A351" s="3">
        <v>270</v>
      </c>
      <c r="B351" s="3" t="s">
        <v>11</v>
      </c>
      <c r="C351" s="9" t="s">
        <v>555</v>
      </c>
      <c r="D351" s="10" t="s">
        <v>556</v>
      </c>
      <c r="E351" s="40">
        <v>0</v>
      </c>
      <c r="F351" s="40">
        <v>4.4999999999999998E-2</v>
      </c>
      <c r="G351" s="40">
        <v>4.4999999999999998E-2</v>
      </c>
      <c r="H351" s="38">
        <v>144</v>
      </c>
      <c r="I351" s="38" t="s">
        <v>14</v>
      </c>
    </row>
    <row r="352" spans="1:9" ht="15.75" customHeight="1">
      <c r="A352" s="3"/>
      <c r="B352" s="3"/>
      <c r="C352" s="8" t="s">
        <v>557</v>
      </c>
      <c r="D352" s="9"/>
      <c r="E352" s="22"/>
      <c r="F352" s="22"/>
      <c r="G352" s="22"/>
      <c r="H352" s="22"/>
      <c r="I352" s="22"/>
    </row>
    <row r="353" spans="1:9" ht="15" customHeight="1">
      <c r="A353" s="19">
        <v>271</v>
      </c>
      <c r="B353" s="19"/>
      <c r="C353" s="9" t="s">
        <v>558</v>
      </c>
      <c r="D353" s="10" t="s">
        <v>559</v>
      </c>
      <c r="E353" s="21">
        <v>0</v>
      </c>
      <c r="F353" s="21">
        <v>0.13700000000000001</v>
      </c>
      <c r="G353" s="21">
        <v>0.13700000000000001</v>
      </c>
      <c r="H353" s="3">
        <v>719</v>
      </c>
      <c r="I353" s="19" t="s">
        <v>168</v>
      </c>
    </row>
    <row r="354" spans="1:9" ht="15.75" customHeight="1">
      <c r="A354" s="19"/>
      <c r="B354" s="19"/>
      <c r="C354" s="9"/>
      <c r="D354" s="10"/>
      <c r="E354" s="21">
        <v>0.13700000000000001</v>
      </c>
      <c r="F354" s="21">
        <v>4.7649999999999997</v>
      </c>
      <c r="G354" s="21">
        <v>4.6280000000000001</v>
      </c>
      <c r="H354" s="3">
        <v>24297</v>
      </c>
      <c r="I354" s="19" t="s">
        <v>14</v>
      </c>
    </row>
    <row r="355" spans="1:9" ht="15" customHeight="1">
      <c r="A355" s="3">
        <v>272</v>
      </c>
      <c r="B355" s="3" t="s">
        <v>11</v>
      </c>
      <c r="C355" s="9" t="s">
        <v>560</v>
      </c>
      <c r="D355" s="10" t="s">
        <v>561</v>
      </c>
      <c r="E355" s="21">
        <v>0</v>
      </c>
      <c r="F355" s="21">
        <v>3.2000000000000001E-2</v>
      </c>
      <c r="G355" s="21">
        <v>0.03</v>
      </c>
      <c r="H355" s="3">
        <v>160</v>
      </c>
      <c r="I355" s="19" t="s">
        <v>168</v>
      </c>
    </row>
    <row r="356" spans="1:9" ht="15.75" customHeight="1">
      <c r="A356" s="3"/>
      <c r="B356" s="3"/>
      <c r="C356" s="9"/>
      <c r="D356" s="10"/>
      <c r="E356" s="21">
        <v>3.2000000000000001E-2</v>
      </c>
      <c r="F356" s="21">
        <v>2.8690000000000002</v>
      </c>
      <c r="G356" s="21">
        <v>2.8370000000000002</v>
      </c>
      <c r="H356" s="3">
        <v>14185</v>
      </c>
      <c r="I356" s="19" t="s">
        <v>14</v>
      </c>
    </row>
    <row r="357" spans="1:9" ht="15.75" customHeight="1">
      <c r="A357" s="3">
        <v>273</v>
      </c>
      <c r="B357" s="3" t="s">
        <v>11</v>
      </c>
      <c r="C357" s="9" t="s">
        <v>562</v>
      </c>
      <c r="D357" s="10" t="s">
        <v>563</v>
      </c>
      <c r="E357" s="21">
        <v>0</v>
      </c>
      <c r="F357" s="21">
        <v>1.99</v>
      </c>
      <c r="G357" s="21">
        <v>1.99</v>
      </c>
      <c r="H357" s="3">
        <v>9965</v>
      </c>
      <c r="I357" s="19" t="s">
        <v>14</v>
      </c>
    </row>
    <row r="358" spans="1:9" ht="15.75" customHeight="1">
      <c r="A358" s="3">
        <v>274</v>
      </c>
      <c r="B358" s="3" t="s">
        <v>11</v>
      </c>
      <c r="C358" s="9" t="s">
        <v>564</v>
      </c>
      <c r="D358" s="10" t="s">
        <v>565</v>
      </c>
      <c r="E358" s="41">
        <v>0</v>
      </c>
      <c r="F358" s="41">
        <v>3.44</v>
      </c>
      <c r="G358" s="41">
        <v>3.44</v>
      </c>
      <c r="H358" s="27">
        <v>16316</v>
      </c>
      <c r="I358" s="42" t="s">
        <v>14</v>
      </c>
    </row>
    <row r="359" spans="1:9" ht="15" customHeight="1">
      <c r="A359" s="3">
        <v>275</v>
      </c>
      <c r="B359" s="3" t="s">
        <v>11</v>
      </c>
      <c r="C359" s="9" t="s">
        <v>566</v>
      </c>
      <c r="D359" s="10" t="s">
        <v>567</v>
      </c>
      <c r="E359" s="21">
        <v>0</v>
      </c>
      <c r="F359" s="21">
        <v>1.42</v>
      </c>
      <c r="G359" s="21">
        <v>1.42</v>
      </c>
      <c r="H359" s="3">
        <v>6390</v>
      </c>
      <c r="I359" s="19" t="s">
        <v>14</v>
      </c>
    </row>
    <row r="360" spans="1:9" ht="15.75" customHeight="1">
      <c r="A360" s="3"/>
      <c r="B360" s="3"/>
      <c r="C360" s="9"/>
      <c r="D360" s="10"/>
      <c r="E360" s="21">
        <v>1.42</v>
      </c>
      <c r="F360" s="21">
        <v>2.92</v>
      </c>
      <c r="G360" s="21">
        <v>1.5</v>
      </c>
      <c r="H360" s="3">
        <v>6732</v>
      </c>
      <c r="I360" s="19" t="s">
        <v>531</v>
      </c>
    </row>
    <row r="361" spans="1:9" ht="30">
      <c r="A361" s="3">
        <v>276</v>
      </c>
      <c r="B361" s="3" t="s">
        <v>11</v>
      </c>
      <c r="C361" s="9" t="s">
        <v>568</v>
      </c>
      <c r="D361" s="10" t="s">
        <v>569</v>
      </c>
      <c r="E361" s="21">
        <v>0</v>
      </c>
      <c r="F361" s="21">
        <v>2.1</v>
      </c>
      <c r="G361" s="21">
        <v>2.1</v>
      </c>
      <c r="H361" s="3">
        <v>10500</v>
      </c>
      <c r="I361" s="19" t="s">
        <v>14</v>
      </c>
    </row>
    <row r="362" spans="1:9" ht="15.75" customHeight="1">
      <c r="A362" s="3">
        <v>277</v>
      </c>
      <c r="B362" s="3" t="s">
        <v>11</v>
      </c>
      <c r="C362" s="9" t="s">
        <v>570</v>
      </c>
      <c r="D362" s="10" t="s">
        <v>571</v>
      </c>
      <c r="E362" s="21">
        <v>0</v>
      </c>
      <c r="F362" s="21">
        <v>0.87</v>
      </c>
      <c r="G362" s="21">
        <v>0.87</v>
      </c>
      <c r="H362" s="3">
        <v>3685</v>
      </c>
      <c r="I362" s="19" t="s">
        <v>14</v>
      </c>
    </row>
    <row r="363" spans="1:9" ht="33" customHeight="1">
      <c r="A363" s="3">
        <v>278</v>
      </c>
      <c r="B363" s="3" t="s">
        <v>11</v>
      </c>
      <c r="C363" s="9" t="s">
        <v>572</v>
      </c>
      <c r="D363" s="10" t="s">
        <v>573</v>
      </c>
      <c r="E363" s="21">
        <v>0</v>
      </c>
      <c r="F363" s="21">
        <v>3.22</v>
      </c>
      <c r="G363" s="21">
        <v>3.22</v>
      </c>
      <c r="H363" s="3">
        <v>14504</v>
      </c>
      <c r="I363" s="19" t="s">
        <v>14</v>
      </c>
    </row>
    <row r="364" spans="1:9" ht="15.75" customHeight="1">
      <c r="A364" s="3">
        <v>279</v>
      </c>
      <c r="B364" s="3" t="s">
        <v>11</v>
      </c>
      <c r="C364" s="9" t="s">
        <v>574</v>
      </c>
      <c r="D364" s="10" t="s">
        <v>575</v>
      </c>
      <c r="E364" s="21">
        <v>0</v>
      </c>
      <c r="F364" s="21">
        <v>1.6</v>
      </c>
      <c r="G364" s="21">
        <v>1.6</v>
      </c>
      <c r="H364" s="3">
        <v>7200</v>
      </c>
      <c r="I364" s="19" t="s">
        <v>14</v>
      </c>
    </row>
    <row r="365" spans="1:9" ht="15.75" customHeight="1">
      <c r="A365" s="3">
        <v>280</v>
      </c>
      <c r="B365" s="3" t="s">
        <v>11</v>
      </c>
      <c r="C365" s="9" t="s">
        <v>576</v>
      </c>
      <c r="D365" s="10" t="s">
        <v>577</v>
      </c>
      <c r="E365" s="21">
        <v>0</v>
      </c>
      <c r="F365" s="21">
        <v>1</v>
      </c>
      <c r="G365" s="21">
        <v>1</v>
      </c>
      <c r="H365" s="3">
        <v>4310</v>
      </c>
      <c r="I365" s="19" t="s">
        <v>14</v>
      </c>
    </row>
    <row r="366" spans="1:9" ht="15.75" customHeight="1">
      <c r="A366" s="3">
        <v>281</v>
      </c>
      <c r="B366" s="3" t="s">
        <v>11</v>
      </c>
      <c r="C366" s="9" t="s">
        <v>578</v>
      </c>
      <c r="D366" s="10" t="s">
        <v>579</v>
      </c>
      <c r="E366" s="21">
        <v>0</v>
      </c>
      <c r="F366" s="21">
        <v>1.6</v>
      </c>
      <c r="G366" s="21">
        <v>1.6</v>
      </c>
      <c r="H366" s="3">
        <v>7486</v>
      </c>
      <c r="I366" s="19" t="s">
        <v>14</v>
      </c>
    </row>
    <row r="367" spans="1:9" ht="25.9" customHeight="1">
      <c r="A367" s="3">
        <v>282</v>
      </c>
      <c r="B367" s="3" t="s">
        <v>11</v>
      </c>
      <c r="C367" s="9" t="s">
        <v>580</v>
      </c>
      <c r="D367" s="10" t="s">
        <v>581</v>
      </c>
      <c r="E367" s="21">
        <v>0</v>
      </c>
      <c r="F367" s="21">
        <v>0.31</v>
      </c>
      <c r="G367" s="21">
        <v>0.31</v>
      </c>
      <c r="H367" s="3">
        <f t="shared" ref="H367:H369" si="37">G367*4*1000</f>
        <v>1240</v>
      </c>
      <c r="I367" s="19" t="s">
        <v>14</v>
      </c>
    </row>
    <row r="368" spans="1:9" ht="15.75" customHeight="1">
      <c r="A368" s="3"/>
      <c r="B368" s="3"/>
      <c r="C368" s="9"/>
      <c r="D368" s="10"/>
      <c r="E368" s="21">
        <v>0.31</v>
      </c>
      <c r="F368" s="21">
        <v>0.49</v>
      </c>
      <c r="G368" s="21">
        <f t="shared" ref="G368:G369" si="38">F368-E368</f>
        <v>0.18</v>
      </c>
      <c r="H368" s="3">
        <f t="shared" si="37"/>
        <v>720</v>
      </c>
      <c r="I368" s="19" t="s">
        <v>26</v>
      </c>
    </row>
    <row r="369" spans="1:9" ht="15.75" customHeight="1">
      <c r="A369" s="3"/>
      <c r="B369" s="3"/>
      <c r="C369" s="9"/>
      <c r="D369" s="10"/>
      <c r="E369" s="21">
        <v>0.49</v>
      </c>
      <c r="F369" s="21">
        <v>0.55000000000000004</v>
      </c>
      <c r="G369" s="21">
        <f t="shared" si="38"/>
        <v>6.0000000000000053E-2</v>
      </c>
      <c r="H369" s="3">
        <f t="shared" si="37"/>
        <v>240.00000000000023</v>
      </c>
      <c r="I369" s="19" t="s">
        <v>14</v>
      </c>
    </row>
    <row r="370" spans="1:9" ht="15.75" customHeight="1">
      <c r="A370" s="3">
        <v>283</v>
      </c>
      <c r="B370" s="3" t="s">
        <v>11</v>
      </c>
      <c r="C370" s="9" t="s">
        <v>582</v>
      </c>
      <c r="D370" s="10" t="s">
        <v>418</v>
      </c>
      <c r="E370" s="18">
        <v>0</v>
      </c>
      <c r="F370" s="18">
        <v>0.47</v>
      </c>
      <c r="G370" s="18">
        <v>0.47</v>
      </c>
      <c r="H370" s="19">
        <v>1632</v>
      </c>
      <c r="I370" s="19" t="s">
        <v>168</v>
      </c>
    </row>
    <row r="371" spans="1:9" ht="15.75" customHeight="1">
      <c r="A371" s="3">
        <v>284</v>
      </c>
      <c r="B371" s="3" t="s">
        <v>11</v>
      </c>
      <c r="C371" s="9" t="s">
        <v>583</v>
      </c>
      <c r="D371" s="10" t="s">
        <v>584</v>
      </c>
      <c r="E371" s="18">
        <v>0</v>
      </c>
      <c r="F371" s="18">
        <v>0.15</v>
      </c>
      <c r="G371" s="18">
        <v>0.15</v>
      </c>
      <c r="H371" s="19">
        <v>525</v>
      </c>
      <c r="I371" s="19" t="s">
        <v>168</v>
      </c>
    </row>
    <row r="372" spans="1:9" ht="15.75" customHeight="1">
      <c r="A372" s="3">
        <v>285</v>
      </c>
      <c r="B372" s="3" t="s">
        <v>11</v>
      </c>
      <c r="C372" s="9" t="s">
        <v>585</v>
      </c>
      <c r="D372" s="10" t="s">
        <v>77</v>
      </c>
      <c r="E372" s="18">
        <v>0</v>
      </c>
      <c r="F372" s="18">
        <v>0.22700000000000001</v>
      </c>
      <c r="G372" s="18">
        <v>0.22700000000000001</v>
      </c>
      <c r="H372" s="19">
        <v>795</v>
      </c>
      <c r="I372" s="19" t="s">
        <v>168</v>
      </c>
    </row>
    <row r="373" spans="1:9" ht="15.75" customHeight="1">
      <c r="A373" s="3">
        <v>286</v>
      </c>
      <c r="B373" s="3" t="s">
        <v>11</v>
      </c>
      <c r="C373" s="9" t="s">
        <v>586</v>
      </c>
      <c r="D373" s="10" t="s">
        <v>587</v>
      </c>
      <c r="E373" s="18">
        <v>0</v>
      </c>
      <c r="F373" s="18">
        <v>0.5</v>
      </c>
      <c r="G373" s="18">
        <v>0.5</v>
      </c>
      <c r="H373" s="19">
        <v>1750</v>
      </c>
      <c r="I373" s="19" t="s">
        <v>168</v>
      </c>
    </row>
    <row r="374" spans="1:9" ht="15.75" customHeight="1">
      <c r="A374" s="3">
        <v>287</v>
      </c>
      <c r="B374" s="3" t="s">
        <v>11</v>
      </c>
      <c r="C374" s="9" t="s">
        <v>588</v>
      </c>
      <c r="D374" s="10" t="s">
        <v>122</v>
      </c>
      <c r="E374" s="18">
        <v>0</v>
      </c>
      <c r="F374" s="18">
        <v>0.2</v>
      </c>
      <c r="G374" s="18">
        <v>0.2</v>
      </c>
      <c r="H374" s="19">
        <v>700</v>
      </c>
      <c r="I374" s="19" t="s">
        <v>168</v>
      </c>
    </row>
    <row r="375" spans="1:9" ht="15.75" customHeight="1">
      <c r="A375" s="3">
        <v>288</v>
      </c>
      <c r="B375" s="3" t="s">
        <v>11</v>
      </c>
      <c r="C375" s="9" t="s">
        <v>589</v>
      </c>
      <c r="D375" s="10" t="s">
        <v>75</v>
      </c>
      <c r="E375" s="18">
        <v>0</v>
      </c>
      <c r="F375" s="18">
        <v>0.4</v>
      </c>
      <c r="G375" s="18">
        <v>0.4</v>
      </c>
      <c r="H375" s="19">
        <v>1435</v>
      </c>
      <c r="I375" s="19" t="s">
        <v>14</v>
      </c>
    </row>
    <row r="376" spans="1:9" ht="15.75" customHeight="1">
      <c r="A376" s="3">
        <v>289</v>
      </c>
      <c r="B376" s="3" t="s">
        <v>11</v>
      </c>
      <c r="C376" s="9" t="s">
        <v>590</v>
      </c>
      <c r="D376" s="10" t="s">
        <v>591</v>
      </c>
      <c r="E376" s="21">
        <v>0</v>
      </c>
      <c r="F376" s="21">
        <v>0.51</v>
      </c>
      <c r="G376" s="21">
        <v>0.51</v>
      </c>
      <c r="H376" s="3">
        <v>1524</v>
      </c>
      <c r="I376" s="19" t="s">
        <v>14</v>
      </c>
    </row>
    <row r="377" spans="1:9" ht="15.75" customHeight="1">
      <c r="A377" s="3"/>
      <c r="B377" s="3"/>
      <c r="C377" s="9"/>
      <c r="D377" s="10"/>
      <c r="E377" s="21">
        <v>0.51</v>
      </c>
      <c r="F377" s="21">
        <v>0.73</v>
      </c>
      <c r="G377" s="21">
        <v>0.22</v>
      </c>
      <c r="H377" s="3">
        <v>660</v>
      </c>
      <c r="I377" s="19" t="s">
        <v>26</v>
      </c>
    </row>
    <row r="378" spans="1:9" ht="15.75" customHeight="1">
      <c r="A378" s="3">
        <v>290</v>
      </c>
      <c r="B378" s="3" t="s">
        <v>11</v>
      </c>
      <c r="C378" s="9" t="s">
        <v>592</v>
      </c>
      <c r="D378" s="10" t="s">
        <v>593</v>
      </c>
      <c r="E378" s="21">
        <v>0</v>
      </c>
      <c r="F378" s="21">
        <v>2.69</v>
      </c>
      <c r="G378" s="21">
        <v>2.69</v>
      </c>
      <c r="H378" s="3">
        <v>10740</v>
      </c>
      <c r="I378" s="19" t="s">
        <v>26</v>
      </c>
    </row>
    <row r="379" spans="1:9" ht="15.75" customHeight="1">
      <c r="A379" s="3">
        <v>291</v>
      </c>
      <c r="B379" s="3" t="s">
        <v>11</v>
      </c>
      <c r="C379" s="9" t="s">
        <v>594</v>
      </c>
      <c r="D379" s="10" t="s">
        <v>595</v>
      </c>
      <c r="E379" s="21">
        <v>0</v>
      </c>
      <c r="F379" s="21">
        <v>0.51</v>
      </c>
      <c r="G379" s="21">
        <v>0.51</v>
      </c>
      <c r="H379" s="3">
        <v>2048</v>
      </c>
      <c r="I379" s="19" t="s">
        <v>14</v>
      </c>
    </row>
    <row r="380" spans="1:9" ht="15.75" customHeight="1">
      <c r="A380" s="3">
        <v>292</v>
      </c>
      <c r="B380" s="3" t="s">
        <v>11</v>
      </c>
      <c r="C380" s="9" t="s">
        <v>596</v>
      </c>
      <c r="D380" s="10" t="s">
        <v>597</v>
      </c>
      <c r="E380" s="21">
        <v>0</v>
      </c>
      <c r="F380" s="21">
        <v>0.6</v>
      </c>
      <c r="G380" s="21">
        <v>0.6</v>
      </c>
      <c r="H380" s="3">
        <v>2100</v>
      </c>
      <c r="I380" s="19" t="s">
        <v>26</v>
      </c>
    </row>
    <row r="381" spans="1:9" ht="15.75" customHeight="1">
      <c r="A381" s="3">
        <v>293</v>
      </c>
      <c r="B381" s="3" t="s">
        <v>11</v>
      </c>
      <c r="C381" s="9" t="s">
        <v>598</v>
      </c>
      <c r="D381" s="10" t="s">
        <v>599</v>
      </c>
      <c r="E381" s="21">
        <v>0</v>
      </c>
      <c r="F381" s="21">
        <v>0.86</v>
      </c>
      <c r="G381" s="21">
        <v>0.86</v>
      </c>
      <c r="H381" s="3">
        <v>3225</v>
      </c>
      <c r="I381" s="19" t="s">
        <v>26</v>
      </c>
    </row>
    <row r="382" spans="1:9" ht="15.75" customHeight="1">
      <c r="A382" s="3">
        <v>294</v>
      </c>
      <c r="B382" s="3" t="s">
        <v>11</v>
      </c>
      <c r="C382" s="9" t="s">
        <v>600</v>
      </c>
      <c r="D382" s="10" t="s">
        <v>601</v>
      </c>
      <c r="E382" s="21">
        <v>0</v>
      </c>
      <c r="F382" s="21">
        <v>0.2</v>
      </c>
      <c r="G382" s="21">
        <v>0.2</v>
      </c>
      <c r="H382" s="3">
        <v>750</v>
      </c>
      <c r="I382" s="19" t="s">
        <v>14</v>
      </c>
    </row>
    <row r="383" spans="1:9" ht="15.75" customHeight="1">
      <c r="A383" s="3"/>
      <c r="B383" s="3"/>
      <c r="C383" s="8" t="s">
        <v>602</v>
      </c>
      <c r="D383" s="9"/>
      <c r="E383" s="4"/>
      <c r="F383" s="4"/>
      <c r="G383" s="4"/>
      <c r="H383" s="4"/>
      <c r="I383" s="4"/>
    </row>
    <row r="384" spans="1:9" ht="31.15" customHeight="1">
      <c r="A384" s="3">
        <v>295</v>
      </c>
      <c r="B384" s="3" t="s">
        <v>17</v>
      </c>
      <c r="C384" s="9" t="s">
        <v>603</v>
      </c>
      <c r="D384" s="10" t="s">
        <v>604</v>
      </c>
      <c r="E384" s="11">
        <v>0</v>
      </c>
      <c r="F384" s="3">
        <v>0.38</v>
      </c>
      <c r="G384" s="3">
        <v>0.38</v>
      </c>
      <c r="H384" s="3">
        <f t="shared" ref="H384:H385" si="39">G384*5*1000</f>
        <v>1900</v>
      </c>
      <c r="I384" s="3" t="s">
        <v>57</v>
      </c>
    </row>
    <row r="385" spans="1:9" ht="15.75" customHeight="1">
      <c r="A385" s="3"/>
      <c r="B385" s="3"/>
      <c r="C385" s="9"/>
      <c r="D385" s="10"/>
      <c r="E385" s="3">
        <v>0.38</v>
      </c>
      <c r="F385" s="3">
        <v>5.61</v>
      </c>
      <c r="G385" s="3">
        <v>5.23</v>
      </c>
      <c r="H385" s="3">
        <f t="shared" si="39"/>
        <v>26150.000000000004</v>
      </c>
      <c r="I385" s="3" t="s">
        <v>14</v>
      </c>
    </row>
    <row r="386" spans="1:9" ht="28.9" customHeight="1">
      <c r="A386" s="3">
        <v>296</v>
      </c>
      <c r="B386" s="3" t="s">
        <v>17</v>
      </c>
      <c r="C386" s="9" t="s">
        <v>605</v>
      </c>
      <c r="D386" s="10" t="s">
        <v>606</v>
      </c>
      <c r="E386" s="21">
        <v>0</v>
      </c>
      <c r="F386" s="21">
        <v>0.62</v>
      </c>
      <c r="G386" s="21">
        <v>0.62</v>
      </c>
      <c r="H386" s="3">
        <v>3720</v>
      </c>
      <c r="I386" s="3" t="s">
        <v>57</v>
      </c>
    </row>
    <row r="387" spans="1:9" ht="15.75" customHeight="1">
      <c r="A387" s="3"/>
      <c r="B387" s="3"/>
      <c r="C387" s="9"/>
      <c r="D387" s="10"/>
      <c r="E387" s="21">
        <v>0.62</v>
      </c>
      <c r="F387" s="21">
        <v>6.13</v>
      </c>
      <c r="G387" s="21">
        <f>F387-E387</f>
        <v>5.51</v>
      </c>
      <c r="H387" s="3">
        <v>33060</v>
      </c>
      <c r="I387" s="3" t="s">
        <v>14</v>
      </c>
    </row>
    <row r="388" spans="1:9" ht="28.9" customHeight="1">
      <c r="A388" s="3">
        <v>297</v>
      </c>
      <c r="B388" s="3" t="s">
        <v>17</v>
      </c>
      <c r="C388" s="9" t="s">
        <v>607</v>
      </c>
      <c r="D388" s="10" t="s">
        <v>608</v>
      </c>
      <c r="E388" s="21">
        <v>0</v>
      </c>
      <c r="F388" s="21">
        <v>2.78</v>
      </c>
      <c r="G388" s="21">
        <v>2.78</v>
      </c>
      <c r="H388" s="3">
        <f t="shared" ref="H388:H389" si="40">G388*4.5*1000</f>
        <v>12510</v>
      </c>
      <c r="I388" s="3" t="s">
        <v>14</v>
      </c>
    </row>
    <row r="389" spans="1:9" ht="15.75" customHeight="1">
      <c r="A389" s="3">
        <v>298</v>
      </c>
      <c r="B389" s="3" t="s">
        <v>17</v>
      </c>
      <c r="C389" s="9" t="s">
        <v>609</v>
      </c>
      <c r="D389" s="10" t="s">
        <v>610</v>
      </c>
      <c r="E389" s="21">
        <v>0</v>
      </c>
      <c r="F389" s="21">
        <v>0.1</v>
      </c>
      <c r="G389" s="21">
        <v>0.1</v>
      </c>
      <c r="H389" s="3">
        <f t="shared" si="40"/>
        <v>450</v>
      </c>
      <c r="I389" s="3" t="s">
        <v>14</v>
      </c>
    </row>
    <row r="390" spans="1:9" ht="29.45" customHeight="1">
      <c r="A390" s="3">
        <v>299</v>
      </c>
      <c r="B390" s="3" t="s">
        <v>17</v>
      </c>
      <c r="C390" s="9" t="s">
        <v>611</v>
      </c>
      <c r="D390" s="10" t="s">
        <v>612</v>
      </c>
      <c r="E390" s="21">
        <v>0</v>
      </c>
      <c r="F390" s="21">
        <v>5</v>
      </c>
      <c r="G390" s="21">
        <v>5</v>
      </c>
      <c r="H390" s="3">
        <f>G390*5*1000</f>
        <v>25000</v>
      </c>
      <c r="I390" s="3" t="s">
        <v>14</v>
      </c>
    </row>
    <row r="391" spans="1:9" ht="26.45" customHeight="1">
      <c r="A391" s="3">
        <v>300</v>
      </c>
      <c r="B391" s="3" t="s">
        <v>17</v>
      </c>
      <c r="C391" s="9" t="s">
        <v>613</v>
      </c>
      <c r="D391" s="10" t="s">
        <v>614</v>
      </c>
      <c r="E391" s="21">
        <v>0</v>
      </c>
      <c r="F391" s="21">
        <v>8.6999999999999993</v>
      </c>
      <c r="G391" s="21">
        <v>8.6999999999999993</v>
      </c>
      <c r="H391" s="3">
        <v>52200</v>
      </c>
      <c r="I391" s="3" t="s">
        <v>14</v>
      </c>
    </row>
    <row r="392" spans="1:9" ht="15.75" customHeight="1">
      <c r="A392" s="3">
        <v>301</v>
      </c>
      <c r="B392" s="3" t="s">
        <v>17</v>
      </c>
      <c r="C392" s="9" t="s">
        <v>615</v>
      </c>
      <c r="D392" s="10" t="s">
        <v>616</v>
      </c>
      <c r="E392" s="21">
        <v>0</v>
      </c>
      <c r="F392" s="21">
        <v>0.89</v>
      </c>
      <c r="G392" s="21">
        <v>0.89</v>
      </c>
      <c r="H392" s="3">
        <f>G392*5*1000</f>
        <v>4450</v>
      </c>
      <c r="I392" s="3" t="s">
        <v>57</v>
      </c>
    </row>
    <row r="393" spans="1:9" ht="15.75" customHeight="1">
      <c r="A393" s="3">
        <v>302</v>
      </c>
      <c r="B393" s="3" t="s">
        <v>11</v>
      </c>
      <c r="C393" s="9" t="s">
        <v>617</v>
      </c>
      <c r="D393" s="10" t="s">
        <v>618</v>
      </c>
      <c r="E393" s="21">
        <v>0</v>
      </c>
      <c r="F393" s="21">
        <v>0.38</v>
      </c>
      <c r="G393" s="21">
        <v>0.38</v>
      </c>
      <c r="H393" s="3">
        <v>1710</v>
      </c>
      <c r="I393" s="3" t="s">
        <v>14</v>
      </c>
    </row>
    <row r="394" spans="1:9" ht="15.75" customHeight="1">
      <c r="A394" s="3">
        <v>303</v>
      </c>
      <c r="B394" s="3" t="s">
        <v>11</v>
      </c>
      <c r="C394" s="9" t="s">
        <v>619</v>
      </c>
      <c r="D394" s="10" t="s">
        <v>620</v>
      </c>
      <c r="E394" s="21">
        <v>0</v>
      </c>
      <c r="F394" s="21">
        <v>4.04</v>
      </c>
      <c r="G394" s="21">
        <v>4.04</v>
      </c>
      <c r="H394" s="3">
        <f t="shared" ref="H394:H395" si="41">G394*4.5*1000</f>
        <v>18180</v>
      </c>
      <c r="I394" s="3" t="s">
        <v>14</v>
      </c>
    </row>
    <row r="395" spans="1:9" ht="28.9" customHeight="1">
      <c r="A395" s="3">
        <v>304</v>
      </c>
      <c r="B395" s="3" t="s">
        <v>17</v>
      </c>
      <c r="C395" s="9" t="s">
        <v>621</v>
      </c>
      <c r="D395" s="10" t="s">
        <v>622</v>
      </c>
      <c r="E395" s="21">
        <v>0</v>
      </c>
      <c r="F395" s="21">
        <v>3.09</v>
      </c>
      <c r="G395" s="21">
        <v>3.09</v>
      </c>
      <c r="H395" s="3">
        <f t="shared" si="41"/>
        <v>13905</v>
      </c>
      <c r="I395" s="3" t="s">
        <v>14</v>
      </c>
    </row>
    <row r="396" spans="1:9" ht="15" customHeight="1">
      <c r="A396" s="3">
        <v>305</v>
      </c>
      <c r="B396" s="3" t="s">
        <v>17</v>
      </c>
      <c r="C396" s="9" t="s">
        <v>623</v>
      </c>
      <c r="D396" s="10" t="s">
        <v>624</v>
      </c>
      <c r="E396" s="21">
        <v>0</v>
      </c>
      <c r="F396" s="21">
        <v>0.39</v>
      </c>
      <c r="G396" s="11">
        <v>0.39</v>
      </c>
      <c r="H396" s="3">
        <f t="shared" ref="H396:H397" si="42">G396*5*1000</f>
        <v>1950.0000000000002</v>
      </c>
      <c r="I396" s="3" t="s">
        <v>57</v>
      </c>
    </row>
    <row r="397" spans="1:9" ht="15.75" customHeight="1">
      <c r="A397" s="3"/>
      <c r="B397" s="3"/>
      <c r="C397" s="9"/>
      <c r="D397" s="10"/>
      <c r="E397" s="21">
        <v>0.39</v>
      </c>
      <c r="F397" s="21">
        <v>2.4500000000000002</v>
      </c>
      <c r="G397" s="11">
        <v>2.06</v>
      </c>
      <c r="H397" s="3">
        <f t="shared" si="42"/>
        <v>10300</v>
      </c>
      <c r="I397" s="3" t="s">
        <v>14</v>
      </c>
    </row>
    <row r="398" spans="1:9" ht="15.75" customHeight="1">
      <c r="A398" s="3">
        <v>306</v>
      </c>
      <c r="B398" s="3" t="s">
        <v>11</v>
      </c>
      <c r="C398" s="9" t="s">
        <v>625</v>
      </c>
      <c r="D398" s="10" t="s">
        <v>626</v>
      </c>
      <c r="E398" s="21">
        <v>0</v>
      </c>
      <c r="F398" s="21">
        <v>1.4</v>
      </c>
      <c r="G398" s="21">
        <v>1.4</v>
      </c>
      <c r="H398" s="3">
        <f t="shared" ref="H398:H399" si="43">G398*4.5*1000</f>
        <v>6300</v>
      </c>
      <c r="I398" s="3" t="s">
        <v>14</v>
      </c>
    </row>
    <row r="399" spans="1:9" ht="27" customHeight="1">
      <c r="A399" s="3">
        <v>307</v>
      </c>
      <c r="B399" s="3" t="s">
        <v>11</v>
      </c>
      <c r="C399" s="9" t="s">
        <v>627</v>
      </c>
      <c r="D399" s="10" t="s">
        <v>628</v>
      </c>
      <c r="E399" s="21">
        <v>0</v>
      </c>
      <c r="F399" s="21">
        <v>2.81</v>
      </c>
      <c r="G399" s="21">
        <v>2.81</v>
      </c>
      <c r="H399" s="3">
        <f t="shared" si="43"/>
        <v>12645</v>
      </c>
      <c r="I399" s="3" t="s">
        <v>14</v>
      </c>
    </row>
    <row r="400" spans="1:9" ht="15.75" customHeight="1">
      <c r="A400" s="3">
        <v>308</v>
      </c>
      <c r="B400" s="3" t="s">
        <v>11</v>
      </c>
      <c r="C400" s="9" t="s">
        <v>629</v>
      </c>
      <c r="D400" s="10" t="s">
        <v>630</v>
      </c>
      <c r="E400" s="21">
        <v>0</v>
      </c>
      <c r="F400" s="21">
        <v>1.62</v>
      </c>
      <c r="G400" s="21">
        <v>1.62</v>
      </c>
      <c r="H400" s="3">
        <v>7290</v>
      </c>
      <c r="I400" s="3" t="s">
        <v>14</v>
      </c>
    </row>
    <row r="401" spans="1:9" ht="15.75" customHeight="1">
      <c r="A401" s="3">
        <v>309</v>
      </c>
      <c r="B401" s="3" t="s">
        <v>11</v>
      </c>
      <c r="C401" s="9" t="s">
        <v>631</v>
      </c>
      <c r="D401" s="10" t="s">
        <v>632</v>
      </c>
      <c r="E401" s="21">
        <v>0</v>
      </c>
      <c r="F401" s="21">
        <v>1.1879999999999999</v>
      </c>
      <c r="G401" s="21">
        <v>1.1879999999999999</v>
      </c>
      <c r="H401" s="3">
        <f t="shared" ref="H401:H403" si="44">G401*4.5*1000</f>
        <v>5346</v>
      </c>
      <c r="I401" s="3" t="s">
        <v>14</v>
      </c>
    </row>
    <row r="402" spans="1:9" ht="15.75" customHeight="1">
      <c r="A402" s="3">
        <v>310</v>
      </c>
      <c r="B402" s="3" t="s">
        <v>11</v>
      </c>
      <c r="C402" s="9" t="s">
        <v>633</v>
      </c>
      <c r="D402" s="10" t="s">
        <v>634</v>
      </c>
      <c r="E402" s="21">
        <v>0</v>
      </c>
      <c r="F402" s="21">
        <v>1.17</v>
      </c>
      <c r="G402" s="21">
        <v>1.17</v>
      </c>
      <c r="H402" s="3">
        <f t="shared" si="44"/>
        <v>5265</v>
      </c>
      <c r="I402" s="3" t="s">
        <v>14</v>
      </c>
    </row>
    <row r="403" spans="1:9" ht="15.75" customHeight="1">
      <c r="A403" s="3">
        <v>311</v>
      </c>
      <c r="B403" s="3" t="s">
        <v>11</v>
      </c>
      <c r="C403" s="9" t="s">
        <v>635</v>
      </c>
      <c r="D403" s="10" t="s">
        <v>636</v>
      </c>
      <c r="E403" s="21">
        <v>0</v>
      </c>
      <c r="F403" s="21">
        <v>1.1100000000000001</v>
      </c>
      <c r="G403" s="21">
        <v>1.1100000000000001</v>
      </c>
      <c r="H403" s="3">
        <f t="shared" si="44"/>
        <v>4995</v>
      </c>
      <c r="I403" s="3" t="s">
        <v>14</v>
      </c>
    </row>
    <row r="404" spans="1:9" ht="15.75" customHeight="1">
      <c r="A404" s="3">
        <v>312</v>
      </c>
      <c r="B404" s="3" t="s">
        <v>11</v>
      </c>
      <c r="C404" s="9" t="s">
        <v>927</v>
      </c>
      <c r="D404" s="9" t="s">
        <v>637</v>
      </c>
      <c r="E404" s="21">
        <v>0</v>
      </c>
      <c r="F404" s="11">
        <v>0.42</v>
      </c>
      <c r="G404" s="21">
        <v>0.42</v>
      </c>
      <c r="H404" s="3">
        <f t="shared" ref="H404:H405" si="45">G404*4*1000</f>
        <v>1680</v>
      </c>
      <c r="I404" s="3" t="s">
        <v>14</v>
      </c>
    </row>
    <row r="405" spans="1:9" ht="15.75" customHeight="1">
      <c r="A405" s="3">
        <v>313</v>
      </c>
      <c r="B405" s="3" t="s">
        <v>11</v>
      </c>
      <c r="C405" s="9" t="s">
        <v>638</v>
      </c>
      <c r="D405" s="9" t="s">
        <v>639</v>
      </c>
      <c r="E405" s="21">
        <v>0</v>
      </c>
      <c r="F405" s="11">
        <v>0.1</v>
      </c>
      <c r="G405" s="21">
        <v>0.1</v>
      </c>
      <c r="H405" s="3">
        <f t="shared" si="45"/>
        <v>400</v>
      </c>
      <c r="I405" s="3" t="s">
        <v>57</v>
      </c>
    </row>
    <row r="406" spans="1:9" ht="15.75" customHeight="1">
      <c r="A406" s="3">
        <v>314</v>
      </c>
      <c r="B406" s="3" t="s">
        <v>11</v>
      </c>
      <c r="C406" s="9" t="s">
        <v>640</v>
      </c>
      <c r="D406" s="10" t="s">
        <v>641</v>
      </c>
      <c r="E406" s="21">
        <v>0</v>
      </c>
      <c r="F406" s="21">
        <v>0.94</v>
      </c>
      <c r="G406" s="21">
        <v>0.94</v>
      </c>
      <c r="H406" s="3">
        <v>3290</v>
      </c>
      <c r="I406" s="3" t="s">
        <v>14</v>
      </c>
    </row>
    <row r="407" spans="1:9" ht="15.75" customHeight="1">
      <c r="A407" s="3">
        <v>315</v>
      </c>
      <c r="B407" s="3" t="s">
        <v>17</v>
      </c>
      <c r="C407" s="9" t="s">
        <v>642</v>
      </c>
      <c r="D407" s="10" t="s">
        <v>643</v>
      </c>
      <c r="E407" s="21">
        <v>0</v>
      </c>
      <c r="F407" s="21">
        <v>1.43</v>
      </c>
      <c r="G407" s="21">
        <v>1.43</v>
      </c>
      <c r="H407" s="3">
        <v>10010</v>
      </c>
      <c r="I407" s="3" t="s">
        <v>14</v>
      </c>
    </row>
    <row r="408" spans="1:9" ht="15.75" customHeight="1">
      <c r="A408" s="3">
        <v>316</v>
      </c>
      <c r="B408" s="3" t="s">
        <v>17</v>
      </c>
      <c r="C408" s="9" t="s">
        <v>644</v>
      </c>
      <c r="D408" s="10" t="s">
        <v>83</v>
      </c>
      <c r="E408" s="18">
        <v>0</v>
      </c>
      <c r="F408" s="18">
        <v>0.95</v>
      </c>
      <c r="G408" s="32">
        <v>0.95</v>
      </c>
      <c r="H408" s="3">
        <v>3800</v>
      </c>
      <c r="I408" s="19" t="s">
        <v>57</v>
      </c>
    </row>
    <row r="409" spans="1:9" ht="15.75" customHeight="1">
      <c r="A409" s="3">
        <v>317</v>
      </c>
      <c r="B409" s="3" t="s">
        <v>17</v>
      </c>
      <c r="C409" s="9" t="s">
        <v>645</v>
      </c>
      <c r="D409" s="10" t="s">
        <v>408</v>
      </c>
      <c r="E409" s="18">
        <v>0</v>
      </c>
      <c r="F409" s="18">
        <v>0.59</v>
      </c>
      <c r="G409" s="32">
        <v>0.59</v>
      </c>
      <c r="H409" s="3">
        <v>2360</v>
      </c>
      <c r="I409" s="19" t="s">
        <v>14</v>
      </c>
    </row>
    <row r="410" spans="1:9" ht="15.75" customHeight="1">
      <c r="A410" s="3">
        <v>318</v>
      </c>
      <c r="B410" s="3" t="s">
        <v>17</v>
      </c>
      <c r="C410" s="9" t="s">
        <v>646</v>
      </c>
      <c r="D410" s="10" t="s">
        <v>584</v>
      </c>
      <c r="E410" s="18">
        <v>0</v>
      </c>
      <c r="F410" s="18">
        <v>0.48</v>
      </c>
      <c r="G410" s="32">
        <v>0.48</v>
      </c>
      <c r="H410" s="3">
        <v>1440</v>
      </c>
      <c r="I410" s="19" t="s">
        <v>14</v>
      </c>
    </row>
    <row r="411" spans="1:9" ht="15.75" customHeight="1">
      <c r="A411" s="3">
        <v>319</v>
      </c>
      <c r="B411" s="3" t="s">
        <v>11</v>
      </c>
      <c r="C411" s="9" t="s">
        <v>647</v>
      </c>
      <c r="D411" s="10" t="s">
        <v>59</v>
      </c>
      <c r="E411" s="18">
        <v>0</v>
      </c>
      <c r="F411" s="18">
        <v>0.17</v>
      </c>
      <c r="G411" s="32">
        <v>0.17</v>
      </c>
      <c r="H411" s="3">
        <v>510</v>
      </c>
      <c r="I411" s="19" t="s">
        <v>14</v>
      </c>
    </row>
    <row r="412" spans="1:9" ht="15.75" customHeight="1">
      <c r="A412" s="3">
        <v>320</v>
      </c>
      <c r="B412" s="3" t="s">
        <v>17</v>
      </c>
      <c r="C412" s="9" t="s">
        <v>648</v>
      </c>
      <c r="D412" s="10" t="s">
        <v>649</v>
      </c>
      <c r="E412" s="18">
        <v>0</v>
      </c>
      <c r="F412" s="18">
        <v>0.253</v>
      </c>
      <c r="G412" s="32">
        <v>0.253</v>
      </c>
      <c r="H412" s="3">
        <v>759</v>
      </c>
      <c r="I412" s="19" t="s">
        <v>57</v>
      </c>
    </row>
    <row r="413" spans="1:9" ht="30.6" customHeight="1">
      <c r="A413" s="3">
        <v>321</v>
      </c>
      <c r="B413" s="3" t="s">
        <v>11</v>
      </c>
      <c r="C413" s="9" t="s">
        <v>650</v>
      </c>
      <c r="D413" s="10" t="s">
        <v>651</v>
      </c>
      <c r="E413" s="21">
        <v>0</v>
      </c>
      <c r="F413" s="21">
        <v>5.22</v>
      </c>
      <c r="G413" s="21">
        <v>5.22</v>
      </c>
      <c r="H413" s="3">
        <f>G413*4.5*1000</f>
        <v>23490</v>
      </c>
      <c r="I413" s="3" t="s">
        <v>14</v>
      </c>
    </row>
    <row r="414" spans="1:9" ht="15.75" customHeight="1">
      <c r="A414" s="3">
        <v>322</v>
      </c>
      <c r="B414" s="3" t="s">
        <v>11</v>
      </c>
      <c r="C414" s="9" t="s">
        <v>652</v>
      </c>
      <c r="D414" s="10" t="s">
        <v>653</v>
      </c>
      <c r="E414" s="21">
        <v>0</v>
      </c>
      <c r="F414" s="21">
        <v>1.18</v>
      </c>
      <c r="G414" s="21">
        <v>1.18</v>
      </c>
      <c r="H414" s="3">
        <v>7080</v>
      </c>
      <c r="I414" s="3" t="s">
        <v>14</v>
      </c>
    </row>
    <row r="415" spans="1:9" ht="15.75" customHeight="1">
      <c r="A415" s="3">
        <v>323</v>
      </c>
      <c r="B415" s="3" t="s">
        <v>11</v>
      </c>
      <c r="C415" s="9" t="s">
        <v>654</v>
      </c>
      <c r="D415" s="10" t="s">
        <v>655</v>
      </c>
      <c r="E415" s="21">
        <v>0</v>
      </c>
      <c r="F415" s="21">
        <v>0.372</v>
      </c>
      <c r="G415" s="21">
        <v>0.372</v>
      </c>
      <c r="H415" s="3">
        <f>G415*4.5*1000</f>
        <v>1674</v>
      </c>
      <c r="I415" s="3" t="s">
        <v>14</v>
      </c>
    </row>
    <row r="416" spans="1:9" ht="15.75" customHeight="1">
      <c r="A416" s="3"/>
      <c r="B416" s="3"/>
      <c r="C416" s="8" t="s">
        <v>656</v>
      </c>
      <c r="D416" s="9"/>
      <c r="E416" s="4"/>
      <c r="F416" s="4"/>
      <c r="G416" s="4"/>
      <c r="H416" s="4"/>
      <c r="I416" s="4"/>
    </row>
    <row r="417" spans="1:9" ht="15.75" customHeight="1">
      <c r="A417" s="3">
        <v>324</v>
      </c>
      <c r="B417" s="3" t="s">
        <v>17</v>
      </c>
      <c r="C417" s="43" t="s">
        <v>928</v>
      </c>
      <c r="D417" s="10" t="s">
        <v>657</v>
      </c>
      <c r="E417" s="11">
        <v>0</v>
      </c>
      <c r="F417" s="11">
        <v>1.94</v>
      </c>
      <c r="G417" s="11">
        <v>1.94</v>
      </c>
      <c r="H417" s="3">
        <v>9700</v>
      </c>
      <c r="I417" s="3" t="s">
        <v>14</v>
      </c>
    </row>
    <row r="418" spans="1:9" ht="15.75" customHeight="1">
      <c r="A418" s="3">
        <v>325</v>
      </c>
      <c r="B418" s="3" t="s">
        <v>17</v>
      </c>
      <c r="C418" s="43" t="s">
        <v>658</v>
      </c>
      <c r="D418" s="10" t="s">
        <v>659</v>
      </c>
      <c r="E418" s="11">
        <v>0</v>
      </c>
      <c r="F418" s="11">
        <v>3.28</v>
      </c>
      <c r="G418" s="11">
        <v>3.28</v>
      </c>
      <c r="H418" s="3">
        <v>26240</v>
      </c>
      <c r="I418" s="3" t="s">
        <v>14</v>
      </c>
    </row>
    <row r="419" spans="1:9" ht="15.75" customHeight="1">
      <c r="A419" s="3">
        <v>326</v>
      </c>
      <c r="B419" s="3" t="s">
        <v>17</v>
      </c>
      <c r="C419" s="43" t="s">
        <v>660</v>
      </c>
      <c r="D419" s="10" t="s">
        <v>661</v>
      </c>
      <c r="E419" s="11">
        <v>0</v>
      </c>
      <c r="F419" s="11">
        <v>3.9</v>
      </c>
      <c r="G419" s="11">
        <v>3.9</v>
      </c>
      <c r="H419" s="3">
        <v>23400</v>
      </c>
      <c r="I419" s="3" t="s">
        <v>14</v>
      </c>
    </row>
    <row r="420" spans="1:9" ht="25.9" customHeight="1">
      <c r="A420" s="3">
        <v>327</v>
      </c>
      <c r="B420" s="3" t="s">
        <v>11</v>
      </c>
      <c r="C420" s="43" t="s">
        <v>662</v>
      </c>
      <c r="D420" s="10" t="s">
        <v>663</v>
      </c>
      <c r="E420" s="11">
        <v>0</v>
      </c>
      <c r="F420" s="11">
        <v>3.57</v>
      </c>
      <c r="G420" s="11">
        <v>3.57</v>
      </c>
      <c r="H420" s="3">
        <f t="shared" ref="H420:H422" si="46">G420*5*1000</f>
        <v>17849.999999999996</v>
      </c>
      <c r="I420" s="3" t="s">
        <v>14</v>
      </c>
    </row>
    <row r="421" spans="1:9" ht="15.75" customHeight="1">
      <c r="A421" s="3"/>
      <c r="B421" s="3"/>
      <c r="C421" s="43"/>
      <c r="D421" s="10"/>
      <c r="E421" s="11">
        <v>3.57</v>
      </c>
      <c r="F421" s="11">
        <v>5.09</v>
      </c>
      <c r="G421" s="11">
        <f t="shared" ref="G421:G422" si="47">F421-E421</f>
        <v>1.52</v>
      </c>
      <c r="H421" s="3">
        <f t="shared" si="46"/>
        <v>7600</v>
      </c>
      <c r="I421" s="3" t="s">
        <v>26</v>
      </c>
    </row>
    <row r="422" spans="1:9" ht="15.75" customHeight="1">
      <c r="A422" s="3"/>
      <c r="B422" s="3"/>
      <c r="C422" s="43"/>
      <c r="D422" s="10"/>
      <c r="E422" s="11">
        <v>5.09</v>
      </c>
      <c r="F422" s="11">
        <v>6.18</v>
      </c>
      <c r="G422" s="11">
        <f t="shared" si="47"/>
        <v>1.0899999999999999</v>
      </c>
      <c r="H422" s="3">
        <f t="shared" si="46"/>
        <v>5449.9999999999991</v>
      </c>
      <c r="I422" s="3" t="s">
        <v>14</v>
      </c>
    </row>
    <row r="423" spans="1:9" ht="15.75" customHeight="1">
      <c r="A423" s="3">
        <v>328</v>
      </c>
      <c r="B423" s="3" t="s">
        <v>11</v>
      </c>
      <c r="C423" s="43" t="s">
        <v>664</v>
      </c>
      <c r="D423" s="10" t="s">
        <v>665</v>
      </c>
      <c r="E423" s="11">
        <v>0</v>
      </c>
      <c r="F423" s="11">
        <v>3.23</v>
      </c>
      <c r="G423" s="11">
        <v>3.23</v>
      </c>
      <c r="H423" s="3">
        <v>16150</v>
      </c>
      <c r="I423" s="3" t="s">
        <v>14</v>
      </c>
    </row>
    <row r="424" spans="1:9" ht="15.75" customHeight="1">
      <c r="A424" s="3">
        <v>329</v>
      </c>
      <c r="B424" s="3" t="s">
        <v>11</v>
      </c>
      <c r="C424" s="43" t="s">
        <v>666</v>
      </c>
      <c r="D424" s="10" t="s">
        <v>667</v>
      </c>
      <c r="E424" s="11">
        <v>0</v>
      </c>
      <c r="F424" s="11">
        <v>2.62</v>
      </c>
      <c r="G424" s="11">
        <v>2.62</v>
      </c>
      <c r="H424" s="3">
        <v>13100</v>
      </c>
      <c r="I424" s="3" t="s">
        <v>14</v>
      </c>
    </row>
    <row r="425" spans="1:9" ht="15.75" customHeight="1">
      <c r="A425" s="3">
        <v>330</v>
      </c>
      <c r="B425" s="3" t="s">
        <v>17</v>
      </c>
      <c r="C425" s="43" t="s">
        <v>668</v>
      </c>
      <c r="D425" s="10" t="s">
        <v>669</v>
      </c>
      <c r="E425" s="11">
        <v>0</v>
      </c>
      <c r="F425" s="11">
        <v>1.78</v>
      </c>
      <c r="G425" s="11">
        <v>1.78</v>
      </c>
      <c r="H425" s="3">
        <v>10680</v>
      </c>
      <c r="I425" s="3" t="s">
        <v>14</v>
      </c>
    </row>
    <row r="426" spans="1:9" ht="15.75" customHeight="1">
      <c r="A426" s="3">
        <v>331</v>
      </c>
      <c r="B426" s="3" t="s">
        <v>11</v>
      </c>
      <c r="C426" s="43" t="s">
        <v>670</v>
      </c>
      <c r="D426" s="10" t="s">
        <v>671</v>
      </c>
      <c r="E426" s="11">
        <v>0</v>
      </c>
      <c r="F426" s="11">
        <v>2.9</v>
      </c>
      <c r="G426" s="11">
        <v>2.9</v>
      </c>
      <c r="H426" s="3">
        <v>17400</v>
      </c>
      <c r="I426" s="3" t="s">
        <v>14</v>
      </c>
    </row>
    <row r="427" spans="1:9" ht="15.75" customHeight="1">
      <c r="A427" s="3">
        <v>332</v>
      </c>
      <c r="B427" s="3" t="s">
        <v>11</v>
      </c>
      <c r="C427" s="43" t="s">
        <v>672</v>
      </c>
      <c r="D427" s="10" t="s">
        <v>673</v>
      </c>
      <c r="E427" s="11">
        <v>0</v>
      </c>
      <c r="F427" s="11">
        <v>4.01</v>
      </c>
      <c r="G427" s="11">
        <v>4.01</v>
      </c>
      <c r="H427" s="3">
        <v>18045</v>
      </c>
      <c r="I427" s="3" t="s">
        <v>14</v>
      </c>
    </row>
    <row r="428" spans="1:9" ht="15.75" customHeight="1">
      <c r="A428" s="3">
        <v>333</v>
      </c>
      <c r="B428" s="3" t="s">
        <v>11</v>
      </c>
      <c r="C428" s="43" t="s">
        <v>674</v>
      </c>
      <c r="D428" s="10" t="s">
        <v>675</v>
      </c>
      <c r="E428" s="11">
        <v>0</v>
      </c>
      <c r="F428" s="11">
        <v>3.37</v>
      </c>
      <c r="G428" s="11">
        <v>3.37</v>
      </c>
      <c r="H428" s="3">
        <v>23590</v>
      </c>
      <c r="I428" s="3" t="s">
        <v>14</v>
      </c>
    </row>
    <row r="429" spans="1:9" ht="15.75" customHeight="1">
      <c r="A429" s="3">
        <v>334</v>
      </c>
      <c r="B429" s="3" t="s">
        <v>11</v>
      </c>
      <c r="C429" s="43" t="s">
        <v>676</v>
      </c>
      <c r="D429" s="10" t="s">
        <v>677</v>
      </c>
      <c r="E429" s="11">
        <v>0</v>
      </c>
      <c r="F429" s="11">
        <v>1.32</v>
      </c>
      <c r="G429" s="11">
        <v>1.32</v>
      </c>
      <c r="H429" s="3">
        <v>6204</v>
      </c>
      <c r="I429" s="3" t="s">
        <v>14</v>
      </c>
    </row>
    <row r="430" spans="1:9" ht="15.75" customHeight="1">
      <c r="A430" s="3">
        <v>335</v>
      </c>
      <c r="B430" s="3" t="s">
        <v>11</v>
      </c>
      <c r="C430" s="43" t="s">
        <v>678</v>
      </c>
      <c r="D430" s="10" t="s">
        <v>679</v>
      </c>
      <c r="E430" s="11">
        <v>0</v>
      </c>
      <c r="F430" s="11">
        <v>6.37</v>
      </c>
      <c r="G430" s="11">
        <v>6.37</v>
      </c>
      <c r="H430" s="3">
        <v>31850</v>
      </c>
      <c r="I430" s="3" t="s">
        <v>14</v>
      </c>
    </row>
    <row r="431" spans="1:9" ht="15.75" customHeight="1">
      <c r="A431" s="3">
        <v>336</v>
      </c>
      <c r="B431" s="3" t="s">
        <v>11</v>
      </c>
      <c r="C431" s="43" t="s">
        <v>680</v>
      </c>
      <c r="D431" s="10" t="s">
        <v>681</v>
      </c>
      <c r="E431" s="11">
        <v>0</v>
      </c>
      <c r="F431" s="11">
        <v>2.4700000000000002</v>
      </c>
      <c r="G431" s="11">
        <v>2.4700000000000002</v>
      </c>
      <c r="H431" s="3">
        <v>12350</v>
      </c>
      <c r="I431" s="3" t="s">
        <v>14</v>
      </c>
    </row>
    <row r="432" spans="1:9" ht="28.15" customHeight="1">
      <c r="A432" s="3">
        <v>337</v>
      </c>
      <c r="B432" s="3" t="s">
        <v>11</v>
      </c>
      <c r="C432" s="43" t="s">
        <v>682</v>
      </c>
      <c r="D432" s="10" t="s">
        <v>683</v>
      </c>
      <c r="E432" s="11">
        <v>0</v>
      </c>
      <c r="F432" s="11">
        <v>0.15</v>
      </c>
      <c r="G432" s="11">
        <v>0.15</v>
      </c>
      <c r="H432" s="3">
        <v>612</v>
      </c>
      <c r="I432" s="3" t="s">
        <v>14</v>
      </c>
    </row>
    <row r="433" spans="1:9" ht="15.75" customHeight="1">
      <c r="A433" s="3"/>
      <c r="B433" s="3"/>
      <c r="C433" s="43"/>
      <c r="D433" s="10"/>
      <c r="E433" s="11">
        <v>0.15</v>
      </c>
      <c r="F433" s="11">
        <v>0.52</v>
      </c>
      <c r="G433" s="11">
        <f>F433-E433</f>
        <v>0.37</v>
      </c>
      <c r="H433" s="3">
        <v>1508</v>
      </c>
      <c r="I433" s="19" t="s">
        <v>531</v>
      </c>
    </row>
    <row r="434" spans="1:9" ht="15.75" customHeight="1">
      <c r="A434" s="3">
        <v>338</v>
      </c>
      <c r="B434" s="3" t="s">
        <v>11</v>
      </c>
      <c r="C434" s="43" t="s">
        <v>684</v>
      </c>
      <c r="D434" s="10" t="s">
        <v>685</v>
      </c>
      <c r="E434" s="11">
        <v>0</v>
      </c>
      <c r="F434" s="11">
        <v>0.74</v>
      </c>
      <c r="G434" s="11">
        <v>0.74</v>
      </c>
      <c r="H434" s="3">
        <v>4440</v>
      </c>
      <c r="I434" s="3" t="s">
        <v>14</v>
      </c>
    </row>
    <row r="435" spans="1:9" ht="15.75" customHeight="1">
      <c r="A435" s="3">
        <v>339</v>
      </c>
      <c r="B435" s="3" t="s">
        <v>17</v>
      </c>
      <c r="C435" s="43" t="s">
        <v>929</v>
      </c>
      <c r="D435" s="10" t="s">
        <v>686</v>
      </c>
      <c r="E435" s="11">
        <v>0</v>
      </c>
      <c r="F435" s="11">
        <v>2.68</v>
      </c>
      <c r="G435" s="11">
        <v>2.68</v>
      </c>
      <c r="H435" s="3">
        <v>18760</v>
      </c>
      <c r="I435" s="3" t="s">
        <v>14</v>
      </c>
    </row>
    <row r="436" spans="1:9" ht="15.75" customHeight="1">
      <c r="A436" s="3">
        <v>340</v>
      </c>
      <c r="B436" s="3" t="s">
        <v>17</v>
      </c>
      <c r="C436" s="43" t="s">
        <v>687</v>
      </c>
      <c r="D436" s="10" t="s">
        <v>688</v>
      </c>
      <c r="E436" s="11">
        <v>0</v>
      </c>
      <c r="F436" s="11">
        <v>2.4500000000000002</v>
      </c>
      <c r="G436" s="11">
        <v>2.4500000000000002</v>
      </c>
      <c r="H436" s="3">
        <v>14700</v>
      </c>
      <c r="I436" s="3" t="s">
        <v>14</v>
      </c>
    </row>
    <row r="437" spans="1:9" ht="15.75" customHeight="1">
      <c r="A437" s="3">
        <v>341</v>
      </c>
      <c r="B437" s="3" t="s">
        <v>11</v>
      </c>
      <c r="C437" s="43" t="s">
        <v>689</v>
      </c>
      <c r="D437" s="10" t="s">
        <v>690</v>
      </c>
      <c r="E437" s="11">
        <v>0</v>
      </c>
      <c r="F437" s="11">
        <v>2.0499999999999998</v>
      </c>
      <c r="G437" s="11">
        <v>2.0499999999999998</v>
      </c>
      <c r="H437" s="3">
        <v>9225</v>
      </c>
      <c r="I437" s="3" t="s">
        <v>14</v>
      </c>
    </row>
    <row r="438" spans="1:9" ht="15.75" customHeight="1">
      <c r="A438" s="3">
        <v>342</v>
      </c>
      <c r="B438" s="3" t="s">
        <v>17</v>
      </c>
      <c r="C438" s="43" t="s">
        <v>691</v>
      </c>
      <c r="D438" s="9" t="s">
        <v>692</v>
      </c>
      <c r="E438" s="32">
        <v>0</v>
      </c>
      <c r="F438" s="32">
        <v>0.64900000000000002</v>
      </c>
      <c r="G438" s="32">
        <v>0.64900000000000002</v>
      </c>
      <c r="H438" s="3">
        <v>4543</v>
      </c>
      <c r="I438" s="3" t="s">
        <v>57</v>
      </c>
    </row>
    <row r="439" spans="1:9" ht="15.75" customHeight="1">
      <c r="A439" s="3">
        <v>343</v>
      </c>
      <c r="B439" s="3" t="s">
        <v>17</v>
      </c>
      <c r="C439" s="43" t="s">
        <v>693</v>
      </c>
      <c r="D439" s="9" t="s">
        <v>694</v>
      </c>
      <c r="E439" s="32">
        <v>0</v>
      </c>
      <c r="F439" s="32">
        <v>0.26500000000000001</v>
      </c>
      <c r="G439" s="32">
        <v>0.26500000000000001</v>
      </c>
      <c r="H439" s="3">
        <v>1590</v>
      </c>
      <c r="I439" s="3" t="s">
        <v>57</v>
      </c>
    </row>
    <row r="440" spans="1:9" ht="15.75" customHeight="1">
      <c r="A440" s="3">
        <v>344</v>
      </c>
      <c r="B440" s="3" t="s">
        <v>17</v>
      </c>
      <c r="C440" s="43" t="s">
        <v>695</v>
      </c>
      <c r="D440" s="9" t="s">
        <v>408</v>
      </c>
      <c r="E440" s="32">
        <v>0</v>
      </c>
      <c r="F440" s="32">
        <v>0.216</v>
      </c>
      <c r="G440" s="32">
        <v>0.216</v>
      </c>
      <c r="H440" s="3">
        <v>1296</v>
      </c>
      <c r="I440" s="3" t="s">
        <v>57</v>
      </c>
    </row>
    <row r="441" spans="1:9" ht="15.75" customHeight="1">
      <c r="A441" s="3">
        <v>345</v>
      </c>
      <c r="B441" s="3" t="s">
        <v>17</v>
      </c>
      <c r="C441" s="43" t="s">
        <v>696</v>
      </c>
      <c r="D441" s="9" t="s">
        <v>295</v>
      </c>
      <c r="E441" s="32">
        <v>0</v>
      </c>
      <c r="F441" s="32">
        <v>0.51200000000000001</v>
      </c>
      <c r="G441" s="32">
        <v>0.51200000000000001</v>
      </c>
      <c r="H441" s="3">
        <v>4096</v>
      </c>
      <c r="I441" s="3" t="s">
        <v>57</v>
      </c>
    </row>
    <row r="442" spans="1:9" ht="15.75" customHeight="1">
      <c r="A442" s="3">
        <v>346</v>
      </c>
      <c r="B442" s="3" t="s">
        <v>17</v>
      </c>
      <c r="C442" s="43" t="s">
        <v>697</v>
      </c>
      <c r="D442" s="9" t="s">
        <v>698</v>
      </c>
      <c r="E442" s="32">
        <v>0</v>
      </c>
      <c r="F442" s="32">
        <v>8.7999999999999995E-2</v>
      </c>
      <c r="G442" s="32">
        <v>8.7999999999999995E-2</v>
      </c>
      <c r="H442" s="3">
        <v>352</v>
      </c>
      <c r="I442" s="3" t="s">
        <v>14</v>
      </c>
    </row>
    <row r="443" spans="1:9" ht="15.75" customHeight="1">
      <c r="A443" s="3">
        <v>347</v>
      </c>
      <c r="B443" s="3" t="s">
        <v>11</v>
      </c>
      <c r="C443" s="43" t="s">
        <v>699</v>
      </c>
      <c r="D443" s="9" t="s">
        <v>700</v>
      </c>
      <c r="E443" s="32">
        <v>0</v>
      </c>
      <c r="F443" s="32">
        <v>0.313</v>
      </c>
      <c r="G443" s="32">
        <v>0.313</v>
      </c>
      <c r="H443" s="3">
        <v>2191</v>
      </c>
      <c r="I443" s="3" t="s">
        <v>14</v>
      </c>
    </row>
    <row r="444" spans="1:9" ht="15.75" customHeight="1">
      <c r="A444" s="3">
        <v>348</v>
      </c>
      <c r="B444" s="3" t="s">
        <v>11</v>
      </c>
      <c r="C444" s="43" t="s">
        <v>701</v>
      </c>
      <c r="D444" s="9" t="s">
        <v>702</v>
      </c>
      <c r="E444" s="32">
        <v>0</v>
      </c>
      <c r="F444" s="32">
        <v>0.39</v>
      </c>
      <c r="G444" s="32">
        <v>0.39</v>
      </c>
      <c r="H444" s="3">
        <v>2340</v>
      </c>
      <c r="I444" s="3" t="s">
        <v>14</v>
      </c>
    </row>
    <row r="445" spans="1:9" ht="15.75" customHeight="1">
      <c r="A445" s="3">
        <v>349</v>
      </c>
      <c r="B445" s="3" t="s">
        <v>11</v>
      </c>
      <c r="C445" s="43" t="s">
        <v>703</v>
      </c>
      <c r="D445" s="9" t="s">
        <v>704</v>
      </c>
      <c r="E445" s="32">
        <v>0</v>
      </c>
      <c r="F445" s="32">
        <v>0.42399999999999999</v>
      </c>
      <c r="G445" s="32">
        <v>0.42399999999999999</v>
      </c>
      <c r="H445" s="3">
        <v>2544</v>
      </c>
      <c r="I445" s="3" t="s">
        <v>14</v>
      </c>
    </row>
    <row r="446" spans="1:9" ht="15.75" customHeight="1">
      <c r="A446" s="3">
        <v>350</v>
      </c>
      <c r="B446" s="3" t="s">
        <v>17</v>
      </c>
      <c r="C446" s="43" t="s">
        <v>705</v>
      </c>
      <c r="D446" s="10" t="s">
        <v>706</v>
      </c>
      <c r="E446" s="32">
        <v>0</v>
      </c>
      <c r="F446" s="32">
        <v>0.20200000000000001</v>
      </c>
      <c r="G446" s="32">
        <v>0.20200000000000001</v>
      </c>
      <c r="H446" s="3">
        <v>1212</v>
      </c>
      <c r="I446" s="3" t="s">
        <v>57</v>
      </c>
    </row>
    <row r="447" spans="1:9" ht="15.75" customHeight="1">
      <c r="A447" s="3">
        <v>351</v>
      </c>
      <c r="B447" s="3" t="s">
        <v>17</v>
      </c>
      <c r="C447" s="43" t="s">
        <v>707</v>
      </c>
      <c r="D447" s="9" t="s">
        <v>418</v>
      </c>
      <c r="E447" s="32">
        <v>0</v>
      </c>
      <c r="F447" s="32">
        <v>0.22</v>
      </c>
      <c r="G447" s="32">
        <v>0.22</v>
      </c>
      <c r="H447" s="3">
        <v>1320</v>
      </c>
      <c r="I447" s="3" t="s">
        <v>57</v>
      </c>
    </row>
    <row r="448" spans="1:9" ht="15.75" customHeight="1">
      <c r="A448" s="3"/>
      <c r="B448" s="3"/>
      <c r="C448" s="43"/>
      <c r="D448" s="9"/>
      <c r="E448" s="32">
        <v>0.22</v>
      </c>
      <c r="F448" s="32">
        <v>0.55000000000000004</v>
      </c>
      <c r="G448" s="32">
        <v>0.33</v>
      </c>
      <c r="H448" s="3">
        <v>1980</v>
      </c>
      <c r="I448" s="3" t="s">
        <v>14</v>
      </c>
    </row>
    <row r="449" spans="1:9" ht="15.75" customHeight="1">
      <c r="A449" s="3">
        <v>352</v>
      </c>
      <c r="B449" s="3" t="s">
        <v>17</v>
      </c>
      <c r="C449" s="43" t="s">
        <v>708</v>
      </c>
      <c r="D449" s="9" t="s">
        <v>122</v>
      </c>
      <c r="E449" s="32">
        <v>0</v>
      </c>
      <c r="F449" s="32">
        <v>0.215</v>
      </c>
      <c r="G449" s="32">
        <v>0.215</v>
      </c>
      <c r="H449" s="3">
        <v>1194</v>
      </c>
      <c r="I449" s="3" t="s">
        <v>14</v>
      </c>
    </row>
    <row r="450" spans="1:9" ht="15.75" customHeight="1">
      <c r="A450" s="3">
        <v>353</v>
      </c>
      <c r="B450" s="3" t="s">
        <v>17</v>
      </c>
      <c r="C450" s="43" t="s">
        <v>709</v>
      </c>
      <c r="D450" s="9" t="s">
        <v>120</v>
      </c>
      <c r="E450" s="32">
        <v>0</v>
      </c>
      <c r="F450" s="32">
        <v>0.27700000000000002</v>
      </c>
      <c r="G450" s="32">
        <v>0.27700000000000002</v>
      </c>
      <c r="H450" s="3">
        <v>1939</v>
      </c>
      <c r="I450" s="3" t="s">
        <v>14</v>
      </c>
    </row>
    <row r="451" spans="1:9" ht="15.75" customHeight="1">
      <c r="A451" s="3">
        <v>354</v>
      </c>
      <c r="B451" s="3" t="s">
        <v>11</v>
      </c>
      <c r="C451" s="43" t="s">
        <v>710</v>
      </c>
      <c r="D451" s="10" t="s">
        <v>711</v>
      </c>
      <c r="E451" s="11">
        <v>0</v>
      </c>
      <c r="F451" s="11">
        <v>1.04</v>
      </c>
      <c r="G451" s="11">
        <v>1.04</v>
      </c>
      <c r="H451" s="3">
        <v>4160</v>
      </c>
      <c r="I451" s="3" t="s">
        <v>14</v>
      </c>
    </row>
    <row r="452" spans="1:9" ht="15.75" customHeight="1">
      <c r="A452" s="3">
        <v>355</v>
      </c>
      <c r="B452" s="3" t="s">
        <v>11</v>
      </c>
      <c r="C452" s="43" t="s">
        <v>712</v>
      </c>
      <c r="D452" s="10" t="s">
        <v>713</v>
      </c>
      <c r="E452" s="11">
        <v>0</v>
      </c>
      <c r="F452" s="11">
        <v>2.66</v>
      </c>
      <c r="G452" s="11">
        <v>2.66</v>
      </c>
      <c r="H452" s="3">
        <v>10640</v>
      </c>
      <c r="I452" s="3" t="s">
        <v>14</v>
      </c>
    </row>
    <row r="453" spans="1:9" ht="15.75" customHeight="1">
      <c r="A453" s="3">
        <v>356</v>
      </c>
      <c r="B453" s="3" t="s">
        <v>11</v>
      </c>
      <c r="C453" s="43" t="s">
        <v>714</v>
      </c>
      <c r="D453" s="10" t="s">
        <v>715</v>
      </c>
      <c r="E453" s="11">
        <v>0</v>
      </c>
      <c r="F453" s="11">
        <v>2.02</v>
      </c>
      <c r="G453" s="11">
        <v>2.02</v>
      </c>
      <c r="H453" s="3">
        <v>606</v>
      </c>
      <c r="I453" s="3" t="s">
        <v>14</v>
      </c>
    </row>
    <row r="454" spans="1:9" ht="15.75" customHeight="1">
      <c r="A454" s="3">
        <v>357</v>
      </c>
      <c r="B454" s="3" t="s">
        <v>11</v>
      </c>
      <c r="C454" s="43" t="s">
        <v>716</v>
      </c>
      <c r="D454" s="10" t="s">
        <v>717</v>
      </c>
      <c r="E454" s="11">
        <v>0</v>
      </c>
      <c r="F454" s="11">
        <v>1.34</v>
      </c>
      <c r="G454" s="11">
        <v>1.34</v>
      </c>
      <c r="H454" s="3">
        <v>5092</v>
      </c>
      <c r="I454" s="3" t="s">
        <v>14</v>
      </c>
    </row>
    <row r="455" spans="1:9" ht="15.75" customHeight="1">
      <c r="A455" s="3"/>
      <c r="B455" s="3"/>
      <c r="C455" s="43"/>
      <c r="D455" s="10"/>
      <c r="E455" s="11">
        <v>1.34</v>
      </c>
      <c r="F455" s="11">
        <v>1.47</v>
      </c>
      <c r="G455" s="11">
        <v>0.13</v>
      </c>
      <c r="H455" s="3">
        <v>494</v>
      </c>
      <c r="I455" s="3" t="s">
        <v>26</v>
      </c>
    </row>
    <row r="456" spans="1:9" ht="15.75" customHeight="1">
      <c r="A456" s="3">
        <v>358</v>
      </c>
      <c r="B456" s="3" t="s">
        <v>11</v>
      </c>
      <c r="C456" s="43" t="s">
        <v>718</v>
      </c>
      <c r="D456" s="10" t="s">
        <v>719</v>
      </c>
      <c r="E456" s="11">
        <v>0</v>
      </c>
      <c r="F456" s="11">
        <v>1.47</v>
      </c>
      <c r="G456" s="11">
        <v>1.47</v>
      </c>
      <c r="H456" s="3">
        <v>5586</v>
      </c>
      <c r="I456" s="3" t="s">
        <v>14</v>
      </c>
    </row>
    <row r="457" spans="1:9" ht="15.75" customHeight="1">
      <c r="A457" s="3">
        <v>359</v>
      </c>
      <c r="B457" s="3" t="s">
        <v>11</v>
      </c>
      <c r="C457" s="43" t="s">
        <v>720</v>
      </c>
      <c r="D457" s="10" t="s">
        <v>721</v>
      </c>
      <c r="E457" s="11">
        <v>0</v>
      </c>
      <c r="F457" s="11">
        <v>1.59</v>
      </c>
      <c r="G457" s="11">
        <v>1.59</v>
      </c>
      <c r="H457" s="3">
        <v>7155</v>
      </c>
      <c r="I457" s="3" t="s">
        <v>14</v>
      </c>
    </row>
    <row r="458" spans="1:9" ht="15.75" customHeight="1">
      <c r="A458" s="3">
        <v>360</v>
      </c>
      <c r="B458" s="3" t="s">
        <v>11</v>
      </c>
      <c r="C458" s="43" t="s">
        <v>722</v>
      </c>
      <c r="D458" s="9" t="s">
        <v>723</v>
      </c>
      <c r="E458" s="32">
        <v>0</v>
      </c>
      <c r="F458" s="32">
        <v>8.5000000000000006E-2</v>
      </c>
      <c r="G458" s="32">
        <v>8.5000000000000006E-2</v>
      </c>
      <c r="H458" s="3">
        <v>425</v>
      </c>
      <c r="I458" s="3" t="s">
        <v>14</v>
      </c>
    </row>
    <row r="459" spans="1:9" ht="15.75" customHeight="1">
      <c r="A459" s="3"/>
      <c r="B459" s="3"/>
      <c r="C459" s="44" t="s">
        <v>724</v>
      </c>
      <c r="D459" s="9"/>
      <c r="E459" s="22"/>
      <c r="F459" s="22"/>
      <c r="G459" s="22"/>
      <c r="H459" s="22"/>
      <c r="I459" s="22"/>
    </row>
    <row r="460" spans="1:9" ht="15.75" customHeight="1">
      <c r="A460" s="3">
        <v>361</v>
      </c>
      <c r="B460" s="3" t="s">
        <v>11</v>
      </c>
      <c r="C460" s="9" t="s">
        <v>725</v>
      </c>
      <c r="D460" s="10" t="s">
        <v>726</v>
      </c>
      <c r="E460" s="45">
        <v>0</v>
      </c>
      <c r="F460" s="45">
        <v>5</v>
      </c>
      <c r="G460" s="45">
        <v>5</v>
      </c>
      <c r="H460" s="37">
        <v>22500</v>
      </c>
      <c r="I460" s="37" t="s">
        <v>14</v>
      </c>
    </row>
    <row r="461" spans="1:9" ht="36.75" customHeight="1">
      <c r="A461" s="3"/>
      <c r="B461" s="3"/>
      <c r="C461" s="9"/>
      <c r="D461" s="10"/>
      <c r="E461" s="36">
        <v>5</v>
      </c>
      <c r="F461" s="36">
        <v>6.25</v>
      </c>
      <c r="G461" s="36">
        <v>1.25</v>
      </c>
      <c r="H461" s="37">
        <v>5625</v>
      </c>
      <c r="I461" s="38" t="s">
        <v>26</v>
      </c>
    </row>
    <row r="462" spans="1:9" ht="15.75" customHeight="1">
      <c r="A462" s="3">
        <v>362</v>
      </c>
      <c r="B462" s="3" t="s">
        <v>11</v>
      </c>
      <c r="C462" s="9" t="s">
        <v>727</v>
      </c>
      <c r="D462" s="10" t="s">
        <v>728</v>
      </c>
      <c r="E462" s="36">
        <v>0</v>
      </c>
      <c r="F462" s="36">
        <v>5.585</v>
      </c>
      <c r="G462" s="36">
        <v>5.59</v>
      </c>
      <c r="H462" s="37">
        <v>25155</v>
      </c>
      <c r="I462" s="38" t="s">
        <v>14</v>
      </c>
    </row>
    <row r="463" spans="1:9" ht="15.75" customHeight="1">
      <c r="A463" s="3">
        <v>363</v>
      </c>
      <c r="B463" s="3" t="s">
        <v>11</v>
      </c>
      <c r="C463" s="9" t="s">
        <v>729</v>
      </c>
      <c r="D463" s="10" t="s">
        <v>730</v>
      </c>
      <c r="E463" s="36">
        <v>0</v>
      </c>
      <c r="F463" s="36">
        <v>3.92</v>
      </c>
      <c r="G463" s="36">
        <v>3.92</v>
      </c>
      <c r="H463" s="37">
        <v>17640</v>
      </c>
      <c r="I463" s="38" t="s">
        <v>14</v>
      </c>
    </row>
    <row r="464" spans="1:9" ht="15.75" customHeight="1">
      <c r="A464" s="3">
        <v>364</v>
      </c>
      <c r="B464" s="3" t="s">
        <v>11</v>
      </c>
      <c r="C464" s="9" t="s">
        <v>731</v>
      </c>
      <c r="D464" s="10" t="s">
        <v>732</v>
      </c>
      <c r="E464" s="36">
        <v>0</v>
      </c>
      <c r="F464" s="36">
        <v>1.08</v>
      </c>
      <c r="G464" s="36">
        <v>1.08</v>
      </c>
      <c r="H464" s="37">
        <v>4860</v>
      </c>
      <c r="I464" s="38" t="s">
        <v>14</v>
      </c>
    </row>
    <row r="465" spans="1:9" ht="15.75" customHeight="1">
      <c r="A465" s="3"/>
      <c r="B465" s="3"/>
      <c r="C465" s="9"/>
      <c r="D465" s="10"/>
      <c r="E465" s="36">
        <v>1.08</v>
      </c>
      <c r="F465" s="36">
        <v>1.41</v>
      </c>
      <c r="G465" s="36">
        <v>0.33</v>
      </c>
      <c r="H465" s="37">
        <v>1485</v>
      </c>
      <c r="I465" s="38" t="s">
        <v>57</v>
      </c>
    </row>
    <row r="466" spans="1:9" ht="15.75" customHeight="1">
      <c r="A466" s="3"/>
      <c r="B466" s="3"/>
      <c r="C466" s="9"/>
      <c r="D466" s="10"/>
      <c r="E466" s="36">
        <v>1.41</v>
      </c>
      <c r="F466" s="36">
        <v>2.16</v>
      </c>
      <c r="G466" s="36">
        <v>0.75</v>
      </c>
      <c r="H466" s="37">
        <v>3375</v>
      </c>
      <c r="I466" s="38" t="s">
        <v>14</v>
      </c>
    </row>
    <row r="467" spans="1:9" ht="27" customHeight="1">
      <c r="A467" s="3">
        <v>365</v>
      </c>
      <c r="B467" s="3" t="s">
        <v>11</v>
      </c>
      <c r="C467" s="9" t="s">
        <v>733</v>
      </c>
      <c r="D467" s="10" t="s">
        <v>734</v>
      </c>
      <c r="E467" s="36">
        <v>0</v>
      </c>
      <c r="F467" s="36">
        <v>2.97</v>
      </c>
      <c r="G467" s="36">
        <v>2.97</v>
      </c>
      <c r="H467" s="37">
        <v>13365</v>
      </c>
      <c r="I467" s="38" t="s">
        <v>14</v>
      </c>
    </row>
    <row r="468" spans="1:9" ht="15.75" customHeight="1">
      <c r="A468" s="3">
        <v>366</v>
      </c>
      <c r="B468" s="3" t="s">
        <v>11</v>
      </c>
      <c r="C468" s="9" t="s">
        <v>735</v>
      </c>
      <c r="D468" s="10" t="s">
        <v>736</v>
      </c>
      <c r="E468" s="36">
        <v>0</v>
      </c>
      <c r="F468" s="36">
        <v>1.1970000000000001</v>
      </c>
      <c r="G468" s="36">
        <v>1.2</v>
      </c>
      <c r="H468" s="37">
        <v>5400</v>
      </c>
      <c r="I468" s="38" t="s">
        <v>14</v>
      </c>
    </row>
    <row r="469" spans="1:9" ht="15.75" customHeight="1">
      <c r="A469" s="3">
        <v>367</v>
      </c>
      <c r="B469" s="3" t="s">
        <v>11</v>
      </c>
      <c r="C469" s="9" t="s">
        <v>737</v>
      </c>
      <c r="D469" s="10" t="s">
        <v>738</v>
      </c>
      <c r="E469" s="36">
        <v>0</v>
      </c>
      <c r="F469" s="36">
        <v>4.4119999999999999</v>
      </c>
      <c r="G469" s="36">
        <v>4.41</v>
      </c>
      <c r="H469" s="37">
        <v>19845</v>
      </c>
      <c r="I469" s="38" t="s">
        <v>26</v>
      </c>
    </row>
    <row r="470" spans="1:9" ht="15.75" customHeight="1">
      <c r="A470" s="3">
        <v>368</v>
      </c>
      <c r="B470" s="3" t="s">
        <v>11</v>
      </c>
      <c r="C470" s="9" t="s">
        <v>739</v>
      </c>
      <c r="D470" s="10" t="s">
        <v>740</v>
      </c>
      <c r="E470" s="36">
        <v>0</v>
      </c>
      <c r="F470" s="36">
        <v>1.7</v>
      </c>
      <c r="G470" s="36">
        <v>1.7</v>
      </c>
      <c r="H470" s="37">
        <v>7650</v>
      </c>
      <c r="I470" s="38" t="s">
        <v>14</v>
      </c>
    </row>
    <row r="471" spans="1:9" ht="15.75" customHeight="1">
      <c r="A471" s="3"/>
      <c r="B471" s="3"/>
      <c r="C471" s="9"/>
      <c r="D471" s="10"/>
      <c r="E471" s="36">
        <v>1.7</v>
      </c>
      <c r="F471" s="36">
        <v>1.94</v>
      </c>
      <c r="G471" s="36">
        <v>0.24</v>
      </c>
      <c r="H471" s="37">
        <v>1080</v>
      </c>
      <c r="I471" s="38" t="s">
        <v>26</v>
      </c>
    </row>
    <row r="472" spans="1:9" ht="15.75" customHeight="1">
      <c r="A472" s="3">
        <v>369</v>
      </c>
      <c r="B472" s="3" t="s">
        <v>11</v>
      </c>
      <c r="C472" s="9" t="s">
        <v>741</v>
      </c>
      <c r="D472" s="10" t="s">
        <v>742</v>
      </c>
      <c r="E472" s="36">
        <v>0</v>
      </c>
      <c r="F472" s="36">
        <v>1.44</v>
      </c>
      <c r="G472" s="36">
        <v>1.44</v>
      </c>
      <c r="H472" s="37">
        <v>6480</v>
      </c>
      <c r="I472" s="38" t="s">
        <v>14</v>
      </c>
    </row>
    <row r="473" spans="1:9" ht="15.75" customHeight="1">
      <c r="A473" s="3">
        <v>370</v>
      </c>
      <c r="B473" s="3" t="s">
        <v>11</v>
      </c>
      <c r="C473" s="9" t="s">
        <v>743</v>
      </c>
      <c r="D473" s="10" t="s">
        <v>744</v>
      </c>
      <c r="E473" s="36">
        <v>0</v>
      </c>
      <c r="F473" s="36">
        <v>0.44700000000000001</v>
      </c>
      <c r="G473" s="36">
        <v>0.45</v>
      </c>
      <c r="H473" s="37">
        <v>2025</v>
      </c>
      <c r="I473" s="38" t="s">
        <v>14</v>
      </c>
    </row>
    <row r="474" spans="1:9" ht="15.75" customHeight="1">
      <c r="A474" s="3"/>
      <c r="B474" s="3"/>
      <c r="C474" s="9"/>
      <c r="D474" s="10"/>
      <c r="E474" s="36">
        <v>0.45</v>
      </c>
      <c r="F474" s="36">
        <v>0.96</v>
      </c>
      <c r="G474" s="36">
        <v>0.51</v>
      </c>
      <c r="H474" s="37">
        <v>2295</v>
      </c>
      <c r="I474" s="38" t="s">
        <v>26</v>
      </c>
    </row>
    <row r="475" spans="1:9" ht="15.75" customHeight="1">
      <c r="A475" s="3">
        <v>371</v>
      </c>
      <c r="B475" s="3" t="s">
        <v>11</v>
      </c>
      <c r="C475" s="9" t="s">
        <v>745</v>
      </c>
      <c r="D475" s="10" t="s">
        <v>746</v>
      </c>
      <c r="E475" s="36">
        <v>0</v>
      </c>
      <c r="F475" s="36">
        <v>1.7649999999999999</v>
      </c>
      <c r="G475" s="36">
        <v>1.77</v>
      </c>
      <c r="H475" s="37">
        <v>6707</v>
      </c>
      <c r="I475" s="38" t="s">
        <v>26</v>
      </c>
    </row>
    <row r="476" spans="1:9" ht="15.75" customHeight="1">
      <c r="A476" s="3">
        <v>372</v>
      </c>
      <c r="B476" s="3" t="s">
        <v>11</v>
      </c>
      <c r="C476" s="9" t="s">
        <v>747</v>
      </c>
      <c r="D476" s="10" t="s">
        <v>748</v>
      </c>
      <c r="E476" s="36">
        <v>0</v>
      </c>
      <c r="F476" s="36">
        <v>0.41499999999999998</v>
      </c>
      <c r="G476" s="36">
        <v>0.42</v>
      </c>
      <c r="H476" s="37">
        <v>1890</v>
      </c>
      <c r="I476" s="38" t="s">
        <v>14</v>
      </c>
    </row>
    <row r="477" spans="1:9" ht="15.75" customHeight="1">
      <c r="A477" s="3">
        <v>373</v>
      </c>
      <c r="B477" s="3" t="s">
        <v>11</v>
      </c>
      <c r="C477" s="9" t="s">
        <v>749</v>
      </c>
      <c r="D477" s="10" t="s">
        <v>750</v>
      </c>
      <c r="E477" s="36">
        <v>0</v>
      </c>
      <c r="F477" s="36">
        <v>0.20300000000000001</v>
      </c>
      <c r="G477" s="36">
        <v>0.2</v>
      </c>
      <c r="H477" s="37">
        <v>700</v>
      </c>
      <c r="I477" s="38" t="s">
        <v>14</v>
      </c>
    </row>
    <row r="478" spans="1:9" ht="15.75" customHeight="1">
      <c r="A478" s="3">
        <v>374</v>
      </c>
      <c r="B478" s="3" t="s">
        <v>11</v>
      </c>
      <c r="C478" s="9" t="s">
        <v>751</v>
      </c>
      <c r="D478" s="10" t="s">
        <v>752</v>
      </c>
      <c r="E478" s="36">
        <v>0</v>
      </c>
      <c r="F478" s="36">
        <v>0.54</v>
      </c>
      <c r="G478" s="36">
        <f t="shared" ref="G478:G482" si="48">F478-E478</f>
        <v>0.54</v>
      </c>
      <c r="H478" s="37">
        <v>2700</v>
      </c>
      <c r="I478" s="38" t="s">
        <v>14</v>
      </c>
    </row>
    <row r="479" spans="1:9" ht="15.75" customHeight="1">
      <c r="A479" s="3">
        <v>375</v>
      </c>
      <c r="B479" s="3" t="s">
        <v>11</v>
      </c>
      <c r="C479" s="9" t="s">
        <v>753</v>
      </c>
      <c r="D479" s="10" t="s">
        <v>754</v>
      </c>
      <c r="E479" s="40">
        <v>0</v>
      </c>
      <c r="F479" s="40">
        <v>0.37</v>
      </c>
      <c r="G479" s="40">
        <f t="shared" si="48"/>
        <v>0.37</v>
      </c>
      <c r="H479" s="38">
        <v>1665</v>
      </c>
      <c r="I479" s="38" t="s">
        <v>26</v>
      </c>
    </row>
    <row r="480" spans="1:9" ht="15.75" customHeight="1">
      <c r="A480" s="3">
        <v>376</v>
      </c>
      <c r="B480" s="3" t="s">
        <v>11</v>
      </c>
      <c r="C480" s="9" t="s">
        <v>755</v>
      </c>
      <c r="D480" s="10" t="s">
        <v>756</v>
      </c>
      <c r="E480" s="40">
        <v>0</v>
      </c>
      <c r="F480" s="40">
        <v>0.33900000000000002</v>
      </c>
      <c r="G480" s="40">
        <f t="shared" si="48"/>
        <v>0.33900000000000002</v>
      </c>
      <c r="H480" s="38">
        <v>1344</v>
      </c>
      <c r="I480" s="38" t="s">
        <v>26</v>
      </c>
    </row>
    <row r="481" spans="1:9" ht="15.75" customHeight="1">
      <c r="A481" s="3">
        <v>377</v>
      </c>
      <c r="B481" s="3" t="s">
        <v>11</v>
      </c>
      <c r="C481" s="9" t="s">
        <v>757</v>
      </c>
      <c r="D481" s="10" t="s">
        <v>758</v>
      </c>
      <c r="E481" s="40">
        <v>0</v>
      </c>
      <c r="F481" s="40">
        <v>0.432</v>
      </c>
      <c r="G481" s="40">
        <f t="shared" si="48"/>
        <v>0.432</v>
      </c>
      <c r="H481" s="38">
        <v>1944</v>
      </c>
      <c r="I481" s="38" t="s">
        <v>14</v>
      </c>
    </row>
    <row r="482" spans="1:9" ht="15.75" customHeight="1">
      <c r="A482" s="3">
        <v>378</v>
      </c>
      <c r="B482" s="3" t="s">
        <v>11</v>
      </c>
      <c r="C482" s="9" t="s">
        <v>759</v>
      </c>
      <c r="D482" s="10" t="s">
        <v>67</v>
      </c>
      <c r="E482" s="40">
        <v>0</v>
      </c>
      <c r="F482" s="40">
        <v>0.219</v>
      </c>
      <c r="G482" s="40">
        <f t="shared" si="48"/>
        <v>0.219</v>
      </c>
      <c r="H482" s="38">
        <v>688</v>
      </c>
      <c r="I482" s="38" t="s">
        <v>26</v>
      </c>
    </row>
    <row r="483" spans="1:9" ht="15.75" customHeight="1">
      <c r="A483" s="3">
        <v>379</v>
      </c>
      <c r="B483" s="3" t="s">
        <v>11</v>
      </c>
      <c r="C483" s="9" t="s">
        <v>760</v>
      </c>
      <c r="D483" s="10" t="s">
        <v>761</v>
      </c>
      <c r="E483" s="36">
        <v>0</v>
      </c>
      <c r="F483" s="36">
        <v>2.5499999999999998</v>
      </c>
      <c r="G483" s="36">
        <v>2.5499999999999998</v>
      </c>
      <c r="H483" s="37">
        <v>10200</v>
      </c>
      <c r="I483" s="38" t="s">
        <v>14</v>
      </c>
    </row>
    <row r="484" spans="1:9" ht="15.75" customHeight="1">
      <c r="A484" s="3">
        <v>380</v>
      </c>
      <c r="B484" s="3" t="s">
        <v>11</v>
      </c>
      <c r="C484" s="9" t="s">
        <v>762</v>
      </c>
      <c r="D484" s="10" t="s">
        <v>763</v>
      </c>
      <c r="E484" s="36">
        <v>0</v>
      </c>
      <c r="F484" s="36">
        <v>1.62</v>
      </c>
      <c r="G484" s="36">
        <v>1.62</v>
      </c>
      <c r="H484" s="37">
        <v>5670</v>
      </c>
      <c r="I484" s="38" t="s">
        <v>26</v>
      </c>
    </row>
    <row r="485" spans="1:9" ht="15.75" customHeight="1">
      <c r="A485" s="3">
        <v>381</v>
      </c>
      <c r="B485" s="3" t="s">
        <v>11</v>
      </c>
      <c r="C485" s="9" t="s">
        <v>764</v>
      </c>
      <c r="D485" s="10" t="s">
        <v>765</v>
      </c>
      <c r="E485" s="36">
        <v>0</v>
      </c>
      <c r="F485" s="36">
        <v>0.55000000000000004</v>
      </c>
      <c r="G485" s="36">
        <v>0.55000000000000004</v>
      </c>
      <c r="H485" s="37">
        <f>G485*3.5*1000</f>
        <v>1925.0000000000002</v>
      </c>
      <c r="I485" s="38" t="s">
        <v>26</v>
      </c>
    </row>
    <row r="486" spans="1:9" ht="15.75" customHeight="1">
      <c r="A486" s="3">
        <v>382</v>
      </c>
      <c r="B486" s="3" t="s">
        <v>11</v>
      </c>
      <c r="C486" s="9" t="s">
        <v>766</v>
      </c>
      <c r="D486" s="10" t="s">
        <v>767</v>
      </c>
      <c r="E486" s="36">
        <v>0</v>
      </c>
      <c r="F486" s="36">
        <v>0.99</v>
      </c>
      <c r="G486" s="36">
        <v>0.99</v>
      </c>
      <c r="H486" s="37">
        <v>3448</v>
      </c>
      <c r="I486" s="38" t="s">
        <v>26</v>
      </c>
    </row>
    <row r="487" spans="1:9" ht="15.75" customHeight="1">
      <c r="A487" s="3">
        <v>383</v>
      </c>
      <c r="B487" s="3" t="s">
        <v>11</v>
      </c>
      <c r="C487" s="9" t="s">
        <v>768</v>
      </c>
      <c r="D487" s="10" t="s">
        <v>769</v>
      </c>
      <c r="E487" s="36">
        <v>0</v>
      </c>
      <c r="F487" s="36">
        <v>0.51</v>
      </c>
      <c r="G487" s="36">
        <f>F487-E487</f>
        <v>0.51</v>
      </c>
      <c r="H487" s="37">
        <v>1785</v>
      </c>
      <c r="I487" s="38" t="s">
        <v>26</v>
      </c>
    </row>
    <row r="488" spans="1:9" ht="15.75" customHeight="1">
      <c r="A488" s="3">
        <v>384</v>
      </c>
      <c r="B488" s="3" t="s">
        <v>11</v>
      </c>
      <c r="C488" s="9" t="s">
        <v>770</v>
      </c>
      <c r="D488" s="10" t="s">
        <v>771</v>
      </c>
      <c r="E488" s="36">
        <v>0</v>
      </c>
      <c r="F488" s="36">
        <v>1.8</v>
      </c>
      <c r="G488" s="36">
        <v>1.8</v>
      </c>
      <c r="H488" s="37">
        <v>6300</v>
      </c>
      <c r="I488" s="38" t="s">
        <v>26</v>
      </c>
    </row>
    <row r="489" spans="1:9" ht="15.75" customHeight="1">
      <c r="A489" s="3">
        <v>385</v>
      </c>
      <c r="B489" s="3" t="s">
        <v>11</v>
      </c>
      <c r="C489" s="9" t="s">
        <v>772</v>
      </c>
      <c r="D489" s="10" t="s">
        <v>773</v>
      </c>
      <c r="E489" s="36">
        <v>0</v>
      </c>
      <c r="F489" s="36">
        <v>1.502</v>
      </c>
      <c r="G489" s="36">
        <v>1.5</v>
      </c>
      <c r="H489" s="37">
        <v>5250</v>
      </c>
      <c r="I489" s="38" t="s">
        <v>26</v>
      </c>
    </row>
    <row r="490" spans="1:9" ht="15.75" customHeight="1">
      <c r="A490" s="3">
        <v>386</v>
      </c>
      <c r="B490" s="3" t="s">
        <v>11</v>
      </c>
      <c r="C490" s="9" t="s">
        <v>774</v>
      </c>
      <c r="D490" s="10" t="s">
        <v>775</v>
      </c>
      <c r="E490" s="36">
        <v>0</v>
      </c>
      <c r="F490" s="36">
        <v>0.97</v>
      </c>
      <c r="G490" s="36">
        <v>0.97</v>
      </c>
      <c r="H490" s="37">
        <v>3395</v>
      </c>
      <c r="I490" s="38" t="s">
        <v>26</v>
      </c>
    </row>
    <row r="491" spans="1:9" ht="15.75" customHeight="1">
      <c r="A491" s="3">
        <v>387</v>
      </c>
      <c r="B491" s="3" t="s">
        <v>11</v>
      </c>
      <c r="C491" s="9" t="s">
        <v>776</v>
      </c>
      <c r="D491" s="10" t="s">
        <v>777</v>
      </c>
      <c r="E491" s="36">
        <v>0</v>
      </c>
      <c r="F491" s="36">
        <v>0.51</v>
      </c>
      <c r="G491" s="36">
        <f t="shared" ref="G491:G494" si="49">F491-E491</f>
        <v>0.51</v>
      </c>
      <c r="H491" s="37">
        <v>1785</v>
      </c>
      <c r="I491" s="38" t="s">
        <v>26</v>
      </c>
    </row>
    <row r="492" spans="1:9" ht="15.75" customHeight="1">
      <c r="A492" s="3">
        <v>388</v>
      </c>
      <c r="B492" s="3" t="s">
        <v>11</v>
      </c>
      <c r="C492" s="9" t="s">
        <v>778</v>
      </c>
      <c r="D492" s="10" t="s">
        <v>779</v>
      </c>
      <c r="E492" s="36">
        <v>0</v>
      </c>
      <c r="F492" s="36">
        <v>1.39</v>
      </c>
      <c r="G492" s="36">
        <f t="shared" si="49"/>
        <v>1.39</v>
      </c>
      <c r="H492" s="37">
        <v>4865</v>
      </c>
      <c r="I492" s="38" t="s">
        <v>26</v>
      </c>
    </row>
    <row r="493" spans="1:9" ht="28.15" customHeight="1">
      <c r="A493" s="3">
        <v>389</v>
      </c>
      <c r="B493" s="3" t="s">
        <v>11</v>
      </c>
      <c r="C493" s="9" t="s">
        <v>780</v>
      </c>
      <c r="D493" s="10" t="s">
        <v>781</v>
      </c>
      <c r="E493" s="36">
        <v>0</v>
      </c>
      <c r="F493" s="36">
        <v>0.32</v>
      </c>
      <c r="G493" s="36">
        <f t="shared" si="49"/>
        <v>0.32</v>
      </c>
      <c r="H493" s="37">
        <v>1120</v>
      </c>
      <c r="I493" s="38" t="s">
        <v>26</v>
      </c>
    </row>
    <row r="494" spans="1:9" ht="15.75" customHeight="1">
      <c r="A494" s="3">
        <v>390</v>
      </c>
      <c r="B494" s="3" t="s">
        <v>11</v>
      </c>
      <c r="C494" s="9" t="s">
        <v>782</v>
      </c>
      <c r="D494" s="10" t="s">
        <v>783</v>
      </c>
      <c r="E494" s="36">
        <v>0</v>
      </c>
      <c r="F494" s="36">
        <v>0.33</v>
      </c>
      <c r="G494" s="36">
        <f t="shared" si="49"/>
        <v>0.33</v>
      </c>
      <c r="H494" s="37">
        <v>1155</v>
      </c>
      <c r="I494" s="38" t="s">
        <v>26</v>
      </c>
    </row>
    <row r="495" spans="1:9" ht="15.75" customHeight="1">
      <c r="A495" s="3">
        <v>391</v>
      </c>
      <c r="B495" s="3" t="s">
        <v>11</v>
      </c>
      <c r="C495" s="9" t="s">
        <v>784</v>
      </c>
      <c r="D495" s="10" t="s">
        <v>785</v>
      </c>
      <c r="E495" s="36">
        <v>0</v>
      </c>
      <c r="F495" s="36">
        <v>0.9</v>
      </c>
      <c r="G495" s="36">
        <v>0.9</v>
      </c>
      <c r="H495" s="37">
        <f t="shared" ref="H495:H502" si="50">G495*3.5*1000</f>
        <v>3150</v>
      </c>
      <c r="I495" s="38" t="s">
        <v>26</v>
      </c>
    </row>
    <row r="496" spans="1:9" ht="15.75" customHeight="1">
      <c r="A496" s="3">
        <v>392</v>
      </c>
      <c r="B496" s="3" t="s">
        <v>11</v>
      </c>
      <c r="C496" s="9" t="s">
        <v>786</v>
      </c>
      <c r="D496" s="10" t="s">
        <v>787</v>
      </c>
      <c r="E496" s="36">
        <v>0</v>
      </c>
      <c r="F496" s="36">
        <v>1.17</v>
      </c>
      <c r="G496" s="36">
        <f t="shared" ref="G496:G497" si="51">F496-E496</f>
        <v>1.17</v>
      </c>
      <c r="H496" s="37">
        <f t="shared" si="50"/>
        <v>4094.9999999999995</v>
      </c>
      <c r="I496" s="38" t="s">
        <v>26</v>
      </c>
    </row>
    <row r="497" spans="1:9" ht="15.75" customHeight="1">
      <c r="A497" s="3">
        <v>393</v>
      </c>
      <c r="B497" s="3" t="s">
        <v>11</v>
      </c>
      <c r="C497" s="9" t="s">
        <v>788</v>
      </c>
      <c r="D497" s="10" t="s">
        <v>789</v>
      </c>
      <c r="E497" s="36">
        <v>0</v>
      </c>
      <c r="F497" s="36">
        <v>0.23</v>
      </c>
      <c r="G497" s="36">
        <f t="shared" si="51"/>
        <v>0.23</v>
      </c>
      <c r="H497" s="37">
        <f t="shared" si="50"/>
        <v>805</v>
      </c>
      <c r="I497" s="38" t="s">
        <v>26</v>
      </c>
    </row>
    <row r="498" spans="1:9" ht="15.75" customHeight="1">
      <c r="A498" s="3">
        <v>394</v>
      </c>
      <c r="B498" s="3" t="s">
        <v>11</v>
      </c>
      <c r="C498" s="9" t="s">
        <v>790</v>
      </c>
      <c r="D498" s="10" t="s">
        <v>791</v>
      </c>
      <c r="E498" s="36">
        <v>0</v>
      </c>
      <c r="F498" s="36">
        <v>1.3</v>
      </c>
      <c r="G498" s="36">
        <v>1.3</v>
      </c>
      <c r="H498" s="37">
        <f t="shared" si="50"/>
        <v>4550</v>
      </c>
      <c r="I498" s="38" t="s">
        <v>26</v>
      </c>
    </row>
    <row r="499" spans="1:9" ht="15.75" customHeight="1">
      <c r="A499" s="3">
        <v>395</v>
      </c>
      <c r="B499" s="3" t="s">
        <v>11</v>
      </c>
      <c r="C499" s="9" t="s">
        <v>792</v>
      </c>
      <c r="D499" s="10" t="s">
        <v>793</v>
      </c>
      <c r="E499" s="36">
        <v>0</v>
      </c>
      <c r="F499" s="36">
        <v>0.25</v>
      </c>
      <c r="G499" s="36">
        <f t="shared" ref="G499:G507" si="52">F499-E499</f>
        <v>0.25</v>
      </c>
      <c r="H499" s="37">
        <f t="shared" si="50"/>
        <v>875</v>
      </c>
      <c r="I499" s="38" t="s">
        <v>26</v>
      </c>
    </row>
    <row r="500" spans="1:9" ht="15.75" customHeight="1">
      <c r="A500" s="3">
        <v>396</v>
      </c>
      <c r="B500" s="3" t="s">
        <v>11</v>
      </c>
      <c r="C500" s="9" t="s">
        <v>794</v>
      </c>
      <c r="D500" s="10" t="s">
        <v>795</v>
      </c>
      <c r="E500" s="36">
        <v>0</v>
      </c>
      <c r="F500" s="36">
        <v>0.33</v>
      </c>
      <c r="G500" s="36">
        <f t="shared" si="52"/>
        <v>0.33</v>
      </c>
      <c r="H500" s="37">
        <f t="shared" si="50"/>
        <v>1155</v>
      </c>
      <c r="I500" s="38" t="s">
        <v>26</v>
      </c>
    </row>
    <row r="501" spans="1:9" ht="15.75" customHeight="1">
      <c r="A501" s="3">
        <v>397</v>
      </c>
      <c r="B501" s="3" t="s">
        <v>11</v>
      </c>
      <c r="C501" s="9" t="s">
        <v>796</v>
      </c>
      <c r="D501" s="10" t="s">
        <v>797</v>
      </c>
      <c r="E501" s="36">
        <v>0</v>
      </c>
      <c r="F501" s="36">
        <v>0.36</v>
      </c>
      <c r="G501" s="36">
        <f t="shared" si="52"/>
        <v>0.36</v>
      </c>
      <c r="H501" s="37">
        <f t="shared" si="50"/>
        <v>1260</v>
      </c>
      <c r="I501" s="38" t="s">
        <v>26</v>
      </c>
    </row>
    <row r="502" spans="1:9" ht="15.75" customHeight="1">
      <c r="A502" s="3">
        <v>398</v>
      </c>
      <c r="B502" s="3" t="s">
        <v>11</v>
      </c>
      <c r="C502" s="9" t="s">
        <v>798</v>
      </c>
      <c r="D502" s="10" t="s">
        <v>799</v>
      </c>
      <c r="E502" s="36">
        <v>0</v>
      </c>
      <c r="F502" s="36">
        <v>0.27</v>
      </c>
      <c r="G502" s="36">
        <f t="shared" si="52"/>
        <v>0.27</v>
      </c>
      <c r="H502" s="37">
        <f t="shared" si="50"/>
        <v>945.00000000000011</v>
      </c>
      <c r="I502" s="38" t="s">
        <v>26</v>
      </c>
    </row>
    <row r="503" spans="1:9" ht="15.75" customHeight="1">
      <c r="A503" s="3">
        <v>399</v>
      </c>
      <c r="B503" s="3" t="s">
        <v>11</v>
      </c>
      <c r="C503" s="9" t="s">
        <v>800</v>
      </c>
      <c r="D503" s="10" t="s">
        <v>801</v>
      </c>
      <c r="E503" s="40">
        <v>0</v>
      </c>
      <c r="F503" s="40">
        <v>0.58599999999999997</v>
      </c>
      <c r="G503" s="40">
        <f t="shared" si="52"/>
        <v>0.58599999999999997</v>
      </c>
      <c r="H503" s="38">
        <v>1880</v>
      </c>
      <c r="I503" s="38" t="s">
        <v>26</v>
      </c>
    </row>
    <row r="504" spans="1:9" ht="15.75" customHeight="1">
      <c r="A504" s="3">
        <v>400</v>
      </c>
      <c r="B504" s="3" t="s">
        <v>11</v>
      </c>
      <c r="C504" s="9" t="s">
        <v>802</v>
      </c>
      <c r="D504" s="10" t="s">
        <v>77</v>
      </c>
      <c r="E504" s="40">
        <v>0</v>
      </c>
      <c r="F504" s="40">
        <v>0.183</v>
      </c>
      <c r="G504" s="40">
        <f t="shared" si="52"/>
        <v>0.183</v>
      </c>
      <c r="H504" s="38">
        <v>720</v>
      </c>
      <c r="I504" s="38" t="s">
        <v>26</v>
      </c>
    </row>
    <row r="505" spans="1:9" ht="15.75" customHeight="1">
      <c r="A505" s="3">
        <v>401</v>
      </c>
      <c r="B505" s="3" t="s">
        <v>11</v>
      </c>
      <c r="C505" s="9" t="s">
        <v>803</v>
      </c>
      <c r="D505" s="31" t="s">
        <v>804</v>
      </c>
      <c r="E505" s="46">
        <v>0</v>
      </c>
      <c r="F505" s="47">
        <v>0.23</v>
      </c>
      <c r="G505" s="46">
        <f t="shared" si="52"/>
        <v>0.23</v>
      </c>
      <c r="H505" s="47" t="s">
        <v>805</v>
      </c>
      <c r="I505" s="47" t="s">
        <v>57</v>
      </c>
    </row>
    <row r="506" spans="1:9" ht="15.75" customHeight="1">
      <c r="A506" s="3"/>
      <c r="B506" s="3"/>
      <c r="C506" s="9"/>
      <c r="D506" s="31"/>
      <c r="E506" s="47">
        <v>0.23</v>
      </c>
      <c r="F506" s="47">
        <v>0.47</v>
      </c>
      <c r="G506" s="47">
        <f t="shared" si="52"/>
        <v>0.23999999999999996</v>
      </c>
      <c r="H506" s="47" t="s">
        <v>806</v>
      </c>
      <c r="I506" s="47" t="s">
        <v>14</v>
      </c>
    </row>
    <row r="507" spans="1:9" ht="15.75" customHeight="1">
      <c r="A507" s="3"/>
      <c r="B507" s="3"/>
      <c r="C507" s="9"/>
      <c r="D507" s="31"/>
      <c r="E507" s="47">
        <v>0.47</v>
      </c>
      <c r="F507" s="47">
        <v>0.53600000000000003</v>
      </c>
      <c r="G507" s="47">
        <f t="shared" si="52"/>
        <v>6.6000000000000059E-2</v>
      </c>
      <c r="H507" s="47">
        <v>107</v>
      </c>
      <c r="I507" s="47" t="s">
        <v>57</v>
      </c>
    </row>
    <row r="508" spans="1:9" ht="15.75" customHeight="1">
      <c r="A508" s="3"/>
      <c r="B508" s="3"/>
      <c r="C508" s="48" t="s">
        <v>807</v>
      </c>
      <c r="D508" s="49"/>
      <c r="E508" s="47"/>
      <c r="F508" s="47"/>
      <c r="G508" s="47"/>
      <c r="H508" s="47"/>
      <c r="I508" s="47"/>
    </row>
    <row r="509" spans="1:9" ht="15.75" customHeight="1">
      <c r="A509" s="3">
        <v>402</v>
      </c>
      <c r="B509" s="50" t="s">
        <v>17</v>
      </c>
      <c r="C509" s="9" t="s">
        <v>808</v>
      </c>
      <c r="D509" s="9" t="s">
        <v>809</v>
      </c>
      <c r="E509" s="36">
        <v>0</v>
      </c>
      <c r="F509" s="36">
        <v>0.22</v>
      </c>
      <c r="G509" s="36">
        <v>0.22</v>
      </c>
      <c r="H509" s="37">
        <f t="shared" ref="H509:H512" si="53">G509*6*1000</f>
        <v>1320</v>
      </c>
      <c r="I509" s="38" t="s">
        <v>57</v>
      </c>
    </row>
    <row r="510" spans="1:9" ht="15" customHeight="1">
      <c r="A510" s="3">
        <v>403</v>
      </c>
      <c r="B510" s="51" t="s">
        <v>11</v>
      </c>
      <c r="C510" s="9" t="s">
        <v>810</v>
      </c>
      <c r="D510" s="10" t="s">
        <v>811</v>
      </c>
      <c r="E510" s="36">
        <v>0</v>
      </c>
      <c r="F510" s="36">
        <v>0.98</v>
      </c>
      <c r="G510" s="36">
        <v>0.98</v>
      </c>
      <c r="H510" s="37">
        <f t="shared" si="53"/>
        <v>5880</v>
      </c>
      <c r="I510" s="38" t="s">
        <v>57</v>
      </c>
    </row>
    <row r="511" spans="1:9" ht="15.75" customHeight="1">
      <c r="A511" s="3"/>
      <c r="B511" s="51"/>
      <c r="C511" s="9"/>
      <c r="D511" s="10"/>
      <c r="E511" s="36">
        <v>0.98</v>
      </c>
      <c r="F511" s="36">
        <v>4.43</v>
      </c>
      <c r="G511" s="38">
        <v>3.45</v>
      </c>
      <c r="H511" s="37">
        <f t="shared" si="53"/>
        <v>20700.000000000004</v>
      </c>
      <c r="I511" s="38" t="s">
        <v>14</v>
      </c>
    </row>
    <row r="512" spans="1:9" ht="15.75" customHeight="1">
      <c r="A512" s="3">
        <v>404</v>
      </c>
      <c r="B512" s="51" t="s">
        <v>11</v>
      </c>
      <c r="C512" s="9" t="s">
        <v>812</v>
      </c>
      <c r="D512" s="9" t="s">
        <v>813</v>
      </c>
      <c r="E512" s="36">
        <v>0</v>
      </c>
      <c r="F512" s="36">
        <v>3.39</v>
      </c>
      <c r="G512" s="36">
        <v>3.39</v>
      </c>
      <c r="H512" s="37">
        <f t="shared" si="53"/>
        <v>20340</v>
      </c>
      <c r="I512" s="38" t="s">
        <v>14</v>
      </c>
    </row>
    <row r="513" spans="1:9" ht="15.75" customHeight="1">
      <c r="A513" s="3">
        <v>405</v>
      </c>
      <c r="B513" s="51" t="s">
        <v>11</v>
      </c>
      <c r="C513" s="9" t="s">
        <v>814</v>
      </c>
      <c r="D513" s="10" t="s">
        <v>815</v>
      </c>
      <c r="E513" s="36">
        <v>0</v>
      </c>
      <c r="F513" s="36">
        <v>0.74</v>
      </c>
      <c r="G513" s="36">
        <v>0.74</v>
      </c>
      <c r="H513" s="37">
        <f t="shared" ref="H513:H514" si="54">G513*5*1000</f>
        <v>3700</v>
      </c>
      <c r="I513" s="38" t="s">
        <v>14</v>
      </c>
    </row>
    <row r="514" spans="1:9" ht="15.75" customHeight="1">
      <c r="A514" s="3">
        <v>406</v>
      </c>
      <c r="B514" s="51" t="s">
        <v>11</v>
      </c>
      <c r="C514" s="9" t="s">
        <v>816</v>
      </c>
      <c r="D514" s="10" t="s">
        <v>817</v>
      </c>
      <c r="E514" s="36">
        <v>0</v>
      </c>
      <c r="F514" s="36">
        <v>3.7229999999999999</v>
      </c>
      <c r="G514" s="36">
        <v>3.72</v>
      </c>
      <c r="H514" s="37">
        <f t="shared" si="54"/>
        <v>18600</v>
      </c>
      <c r="I514" s="38" t="s">
        <v>14</v>
      </c>
    </row>
    <row r="515" spans="1:9" ht="15.75" customHeight="1">
      <c r="A515" s="3">
        <v>407</v>
      </c>
      <c r="B515" s="51" t="s">
        <v>11</v>
      </c>
      <c r="C515" s="9" t="s">
        <v>818</v>
      </c>
      <c r="D515" s="10" t="s">
        <v>819</v>
      </c>
      <c r="E515" s="36">
        <v>0</v>
      </c>
      <c r="F515" s="36">
        <v>1.63</v>
      </c>
      <c r="G515" s="36">
        <v>1.63</v>
      </c>
      <c r="H515" s="37">
        <f>G515*6*1000</f>
        <v>9780</v>
      </c>
      <c r="I515" s="38" t="s">
        <v>14</v>
      </c>
    </row>
    <row r="516" spans="1:9" ht="15.75" customHeight="1">
      <c r="A516" s="3"/>
      <c r="B516" s="51"/>
      <c r="C516" s="9"/>
      <c r="D516" s="10"/>
      <c r="E516" s="52">
        <v>1.63</v>
      </c>
      <c r="F516" s="52">
        <v>1.71</v>
      </c>
      <c r="G516" s="52">
        <f t="shared" ref="G516:G517" si="55">F516-E516</f>
        <v>8.0000000000000071E-2</v>
      </c>
      <c r="H516" s="53">
        <v>640</v>
      </c>
      <c r="I516" s="38" t="s">
        <v>57</v>
      </c>
    </row>
    <row r="517" spans="1:9" ht="15.75" customHeight="1">
      <c r="A517" s="3"/>
      <c r="B517" s="51"/>
      <c r="C517" s="9"/>
      <c r="D517" s="10"/>
      <c r="E517" s="52">
        <v>1.71</v>
      </c>
      <c r="F517" s="52">
        <v>1.95</v>
      </c>
      <c r="G517" s="52">
        <f t="shared" si="55"/>
        <v>0.24</v>
      </c>
      <c r="H517" s="53">
        <v>1920</v>
      </c>
      <c r="I517" s="53" t="s">
        <v>14</v>
      </c>
    </row>
    <row r="518" spans="1:9" ht="15.75" customHeight="1">
      <c r="A518" s="3">
        <v>408</v>
      </c>
      <c r="B518" s="51" t="s">
        <v>11</v>
      </c>
      <c r="C518" s="9" t="s">
        <v>820</v>
      </c>
      <c r="D518" s="10" t="s">
        <v>821</v>
      </c>
      <c r="E518" s="36">
        <v>0</v>
      </c>
      <c r="F518" s="36">
        <v>0.7</v>
      </c>
      <c r="G518" s="36">
        <v>0.7</v>
      </c>
      <c r="H518" s="37">
        <f t="shared" ref="H518:H520" si="56">G518*5*1000</f>
        <v>3500</v>
      </c>
      <c r="I518" s="38" t="s">
        <v>14</v>
      </c>
    </row>
    <row r="519" spans="1:9" ht="15.75" customHeight="1">
      <c r="A519" s="3">
        <v>409</v>
      </c>
      <c r="B519" s="51" t="s">
        <v>11</v>
      </c>
      <c r="C519" s="9" t="s">
        <v>822</v>
      </c>
      <c r="D519" s="10" t="s">
        <v>823</v>
      </c>
      <c r="E519" s="36">
        <v>0</v>
      </c>
      <c r="F519" s="36">
        <v>3.54</v>
      </c>
      <c r="G519" s="36">
        <v>3.54</v>
      </c>
      <c r="H519" s="37">
        <f t="shared" si="56"/>
        <v>17700</v>
      </c>
      <c r="I519" s="38" t="s">
        <v>14</v>
      </c>
    </row>
    <row r="520" spans="1:9" ht="30">
      <c r="A520" s="3">
        <v>410</v>
      </c>
      <c r="B520" s="51" t="s">
        <v>11</v>
      </c>
      <c r="C520" s="9" t="s">
        <v>824</v>
      </c>
      <c r="D520" s="10" t="s">
        <v>825</v>
      </c>
      <c r="E520" s="36">
        <v>0</v>
      </c>
      <c r="F520" s="36">
        <v>4.0599999999999996</v>
      </c>
      <c r="G520" s="36">
        <v>4.0599999999999996</v>
      </c>
      <c r="H520" s="37">
        <f t="shared" si="56"/>
        <v>20299.999999999996</v>
      </c>
      <c r="I520" s="38" t="s">
        <v>14</v>
      </c>
    </row>
    <row r="521" spans="1:9" ht="15.75" customHeight="1">
      <c r="A521" s="3">
        <v>411</v>
      </c>
      <c r="B521" s="51" t="s">
        <v>11</v>
      </c>
      <c r="C521" s="9" t="s">
        <v>826</v>
      </c>
      <c r="D521" s="10" t="s">
        <v>827</v>
      </c>
      <c r="E521" s="36">
        <v>0</v>
      </c>
      <c r="F521" s="36">
        <v>3.11</v>
      </c>
      <c r="G521" s="36">
        <v>3.11</v>
      </c>
      <c r="H521" s="37">
        <f>G521*6*1000</f>
        <v>18660</v>
      </c>
      <c r="I521" s="38" t="s">
        <v>14</v>
      </c>
    </row>
    <row r="522" spans="1:9" ht="30">
      <c r="A522" s="3">
        <v>412</v>
      </c>
      <c r="B522" s="51" t="s">
        <v>11</v>
      </c>
      <c r="C522" s="9" t="s">
        <v>828</v>
      </c>
      <c r="D522" s="10" t="s">
        <v>829</v>
      </c>
      <c r="E522" s="36">
        <v>0</v>
      </c>
      <c r="F522" s="36">
        <v>1.37</v>
      </c>
      <c r="G522" s="36">
        <v>1.37</v>
      </c>
      <c r="H522" s="37">
        <f>G522*5*1000</f>
        <v>6850.0000000000009</v>
      </c>
      <c r="I522" s="38" t="s">
        <v>830</v>
      </c>
    </row>
    <row r="523" spans="1:9" ht="15.75" customHeight="1">
      <c r="A523" s="3">
        <v>413</v>
      </c>
      <c r="B523" s="51" t="s">
        <v>11</v>
      </c>
      <c r="C523" s="9" t="s">
        <v>831</v>
      </c>
      <c r="D523" s="10" t="s">
        <v>832</v>
      </c>
      <c r="E523" s="40">
        <v>0</v>
      </c>
      <c r="F523" s="40">
        <v>0.22</v>
      </c>
      <c r="G523" s="40">
        <v>0.22</v>
      </c>
      <c r="H523" s="38">
        <v>1320</v>
      </c>
      <c r="I523" s="38" t="s">
        <v>168</v>
      </c>
    </row>
    <row r="524" spans="1:9" ht="15.75" customHeight="1">
      <c r="A524" s="3">
        <v>414</v>
      </c>
      <c r="B524" s="51" t="s">
        <v>17</v>
      </c>
      <c r="C524" s="9" t="s">
        <v>833</v>
      </c>
      <c r="D524" s="10" t="s">
        <v>834</v>
      </c>
      <c r="E524" s="54">
        <v>0</v>
      </c>
      <c r="F524" s="54">
        <v>0.13</v>
      </c>
      <c r="G524" s="54">
        <f t="shared" ref="G524:G527" si="57">F524-E524</f>
        <v>0.13</v>
      </c>
      <c r="H524" s="53">
        <v>585</v>
      </c>
      <c r="I524" s="53" t="s">
        <v>57</v>
      </c>
    </row>
    <row r="525" spans="1:9" ht="15.75" customHeight="1">
      <c r="A525" s="3"/>
      <c r="B525" s="51"/>
      <c r="C525" s="9"/>
      <c r="D525" s="10"/>
      <c r="E525" s="54">
        <v>0.13</v>
      </c>
      <c r="F525" s="54">
        <v>0.26900000000000002</v>
      </c>
      <c r="G525" s="54">
        <f t="shared" si="57"/>
        <v>0.13900000000000001</v>
      </c>
      <c r="H525" s="53">
        <v>626</v>
      </c>
      <c r="I525" s="53" t="s">
        <v>14</v>
      </c>
    </row>
    <row r="526" spans="1:9" ht="15.75" customHeight="1">
      <c r="A526" s="3"/>
      <c r="B526" s="51"/>
      <c r="C526" s="9"/>
      <c r="D526" s="10"/>
      <c r="E526" s="54">
        <v>0.26900000000000002</v>
      </c>
      <c r="F526" s="54">
        <v>0.44</v>
      </c>
      <c r="G526" s="54">
        <f t="shared" si="57"/>
        <v>0.17099999999999999</v>
      </c>
      <c r="H526" s="53">
        <v>770</v>
      </c>
      <c r="I526" s="53" t="s">
        <v>168</v>
      </c>
    </row>
    <row r="527" spans="1:9" ht="15.75" customHeight="1">
      <c r="A527" s="3">
        <v>415</v>
      </c>
      <c r="B527" s="51" t="s">
        <v>11</v>
      </c>
      <c r="C527" s="9" t="s">
        <v>835</v>
      </c>
      <c r="D527" s="10" t="s">
        <v>90</v>
      </c>
      <c r="E527" s="40">
        <v>0</v>
      </c>
      <c r="F527" s="40">
        <v>0.41399999999999998</v>
      </c>
      <c r="G527" s="40">
        <f t="shared" si="57"/>
        <v>0.41399999999999998</v>
      </c>
      <c r="H527" s="38">
        <v>1863</v>
      </c>
      <c r="I527" s="38" t="s">
        <v>14</v>
      </c>
    </row>
    <row r="528" spans="1:9" ht="15.75" customHeight="1">
      <c r="A528" s="3">
        <v>416</v>
      </c>
      <c r="B528" s="51" t="s">
        <v>11</v>
      </c>
      <c r="C528" s="9" t="s">
        <v>836</v>
      </c>
      <c r="D528" s="10" t="s">
        <v>508</v>
      </c>
      <c r="E528" s="54">
        <v>0</v>
      </c>
      <c r="F528" s="54">
        <v>0.36899999999999999</v>
      </c>
      <c r="G528" s="54">
        <v>0.36899999999999999</v>
      </c>
      <c r="H528" s="53">
        <v>1476</v>
      </c>
      <c r="I528" s="53" t="s">
        <v>57</v>
      </c>
    </row>
    <row r="529" spans="1:9" ht="15.75" customHeight="1">
      <c r="A529" s="3">
        <v>417</v>
      </c>
      <c r="B529" s="51" t="s">
        <v>11</v>
      </c>
      <c r="C529" s="9" t="s">
        <v>837</v>
      </c>
      <c r="D529" s="10" t="s">
        <v>838</v>
      </c>
      <c r="E529" s="40">
        <v>0</v>
      </c>
      <c r="F529" s="40">
        <v>1.264</v>
      </c>
      <c r="G529" s="40">
        <v>1.264</v>
      </c>
      <c r="H529" s="38">
        <v>6578</v>
      </c>
      <c r="I529" s="38" t="s">
        <v>168</v>
      </c>
    </row>
    <row r="530" spans="1:9" ht="15.75" customHeight="1">
      <c r="A530" s="3"/>
      <c r="B530" s="51"/>
      <c r="C530" s="9"/>
      <c r="D530" s="10"/>
      <c r="E530" s="40">
        <v>1.264</v>
      </c>
      <c r="F530" s="40">
        <v>1.494</v>
      </c>
      <c r="G530" s="40">
        <v>0.23</v>
      </c>
      <c r="H530" s="38">
        <v>4745</v>
      </c>
      <c r="I530" s="38" t="s">
        <v>57</v>
      </c>
    </row>
    <row r="531" spans="1:9" ht="15.75" customHeight="1">
      <c r="A531" s="3">
        <v>418</v>
      </c>
      <c r="B531" s="51" t="s">
        <v>11</v>
      </c>
      <c r="C531" s="9" t="s">
        <v>839</v>
      </c>
      <c r="D531" s="10" t="s">
        <v>410</v>
      </c>
      <c r="E531" s="40">
        <v>0</v>
      </c>
      <c r="F531" s="40">
        <v>0.58399999999999996</v>
      </c>
      <c r="G531" s="40">
        <v>0.58399999999999996</v>
      </c>
      <c r="H531" s="53">
        <v>7456</v>
      </c>
      <c r="I531" s="53" t="s">
        <v>57</v>
      </c>
    </row>
    <row r="532" spans="1:9" ht="15.75" customHeight="1">
      <c r="A532" s="3">
        <v>419</v>
      </c>
      <c r="B532" s="51" t="s">
        <v>11</v>
      </c>
      <c r="C532" s="9" t="s">
        <v>840</v>
      </c>
      <c r="D532" s="10" t="s">
        <v>841</v>
      </c>
      <c r="E532" s="54">
        <v>0</v>
      </c>
      <c r="F532" s="54">
        <v>0.82499999999999996</v>
      </c>
      <c r="G532" s="54">
        <v>0.82499999999999996</v>
      </c>
      <c r="H532" s="53">
        <v>4944</v>
      </c>
      <c r="I532" s="53" t="s">
        <v>14</v>
      </c>
    </row>
    <row r="533" spans="1:9" ht="15.75" customHeight="1">
      <c r="A533" s="3">
        <v>420</v>
      </c>
      <c r="B533" s="51" t="s">
        <v>11</v>
      </c>
      <c r="C533" s="9" t="s">
        <v>842</v>
      </c>
      <c r="D533" s="10" t="s">
        <v>843</v>
      </c>
      <c r="E533" s="45">
        <v>0</v>
      </c>
      <c r="F533" s="45">
        <v>0.46</v>
      </c>
      <c r="G533" s="45">
        <v>0.46</v>
      </c>
      <c r="H533" s="37">
        <f>G533*5*1000</f>
        <v>2300.0000000000005</v>
      </c>
      <c r="I533" s="38" t="s">
        <v>14</v>
      </c>
    </row>
    <row r="534" spans="1:9" ht="15.75" customHeight="1">
      <c r="A534" s="3">
        <v>421</v>
      </c>
      <c r="B534" s="51" t="s">
        <v>11</v>
      </c>
      <c r="C534" s="9" t="s">
        <v>844</v>
      </c>
      <c r="D534" s="10" t="s">
        <v>845</v>
      </c>
      <c r="E534" s="45">
        <v>0</v>
      </c>
      <c r="F534" s="45">
        <v>0.89400000000000002</v>
      </c>
      <c r="G534" s="45">
        <v>0.89</v>
      </c>
      <c r="H534" s="37">
        <v>5364</v>
      </c>
      <c r="I534" s="38" t="s">
        <v>14</v>
      </c>
    </row>
    <row r="535" spans="1:9" ht="15.75" customHeight="1">
      <c r="A535" s="3">
        <v>422</v>
      </c>
      <c r="B535" s="51" t="s">
        <v>11</v>
      </c>
      <c r="C535" s="9" t="s">
        <v>846</v>
      </c>
      <c r="D535" s="10" t="s">
        <v>847</v>
      </c>
      <c r="E535" s="45">
        <v>0</v>
      </c>
      <c r="F535" s="45">
        <v>3.923</v>
      </c>
      <c r="G535" s="45">
        <v>3.923</v>
      </c>
      <c r="H535" s="37">
        <v>23538</v>
      </c>
      <c r="I535" s="38" t="s">
        <v>14</v>
      </c>
    </row>
    <row r="536" spans="1:9" ht="15.75" customHeight="1">
      <c r="A536" s="3">
        <v>423</v>
      </c>
      <c r="B536" s="51" t="s">
        <v>17</v>
      </c>
      <c r="C536" s="9" t="s">
        <v>848</v>
      </c>
      <c r="D536" s="10" t="s">
        <v>849</v>
      </c>
      <c r="E536" s="36">
        <v>0</v>
      </c>
      <c r="F536" s="36">
        <v>0.215</v>
      </c>
      <c r="G536" s="36">
        <v>0.22</v>
      </c>
      <c r="H536" s="37">
        <f t="shared" ref="H536:H540" si="58">G536*5*1000</f>
        <v>1100</v>
      </c>
      <c r="I536" s="38" t="s">
        <v>14</v>
      </c>
    </row>
    <row r="537" spans="1:9" ht="15.75" customHeight="1">
      <c r="A537" s="3">
        <v>424</v>
      </c>
      <c r="B537" s="51" t="s">
        <v>11</v>
      </c>
      <c r="C537" s="9" t="s">
        <v>850</v>
      </c>
      <c r="D537" s="10" t="s">
        <v>851</v>
      </c>
      <c r="E537" s="36">
        <v>0</v>
      </c>
      <c r="F537" s="36">
        <v>0.5</v>
      </c>
      <c r="G537" s="36">
        <v>0.5</v>
      </c>
      <c r="H537" s="37">
        <f t="shared" si="58"/>
        <v>2500</v>
      </c>
      <c r="I537" s="38" t="s">
        <v>14</v>
      </c>
    </row>
    <row r="538" spans="1:9" ht="15.75" customHeight="1">
      <c r="A538" s="3">
        <v>425</v>
      </c>
      <c r="B538" s="51" t="s">
        <v>11</v>
      </c>
      <c r="C538" s="9" t="s">
        <v>852</v>
      </c>
      <c r="D538" s="10" t="s">
        <v>853</v>
      </c>
      <c r="E538" s="36">
        <v>0</v>
      </c>
      <c r="F538" s="36">
        <v>0.86699999999999999</v>
      </c>
      <c r="G538" s="36">
        <v>0.87</v>
      </c>
      <c r="H538" s="37">
        <f t="shared" si="58"/>
        <v>4350</v>
      </c>
      <c r="I538" s="38" t="s">
        <v>14</v>
      </c>
    </row>
    <row r="539" spans="1:9" ht="15.75" customHeight="1">
      <c r="A539" s="3">
        <v>426</v>
      </c>
      <c r="B539" s="51" t="s">
        <v>11</v>
      </c>
      <c r="C539" s="9" t="s">
        <v>854</v>
      </c>
      <c r="D539" s="10" t="s">
        <v>855</v>
      </c>
      <c r="E539" s="36">
        <v>0</v>
      </c>
      <c r="F539" s="36">
        <v>1.7</v>
      </c>
      <c r="G539" s="36">
        <v>1.7</v>
      </c>
      <c r="H539" s="37">
        <f t="shared" si="58"/>
        <v>8500</v>
      </c>
      <c r="I539" s="38" t="s">
        <v>14</v>
      </c>
    </row>
    <row r="540" spans="1:9" ht="15.75" customHeight="1">
      <c r="A540" s="3">
        <v>427</v>
      </c>
      <c r="B540" s="51" t="s">
        <v>11</v>
      </c>
      <c r="C540" s="9" t="s">
        <v>856</v>
      </c>
      <c r="D540" s="10" t="s">
        <v>857</v>
      </c>
      <c r="E540" s="36">
        <v>0</v>
      </c>
      <c r="F540" s="36">
        <v>0.83</v>
      </c>
      <c r="G540" s="36">
        <v>0.83</v>
      </c>
      <c r="H540" s="37">
        <f t="shared" si="58"/>
        <v>4149.9999999999991</v>
      </c>
      <c r="I540" s="38" t="s">
        <v>830</v>
      </c>
    </row>
    <row r="541" spans="1:9" ht="15.75" customHeight="1">
      <c r="A541" s="3">
        <v>428</v>
      </c>
      <c r="B541" s="51" t="s">
        <v>11</v>
      </c>
      <c r="C541" s="9" t="s">
        <v>858</v>
      </c>
      <c r="D541" s="10" t="s">
        <v>859</v>
      </c>
      <c r="E541" s="54">
        <v>0</v>
      </c>
      <c r="F541" s="54">
        <v>0.109</v>
      </c>
      <c r="G541" s="54">
        <v>0.109</v>
      </c>
      <c r="H541" s="53">
        <v>509</v>
      </c>
      <c r="I541" s="53" t="s">
        <v>860</v>
      </c>
    </row>
    <row r="542" spans="1:9" ht="15.75" customHeight="1">
      <c r="A542" s="3"/>
      <c r="B542" s="51"/>
      <c r="C542" s="9"/>
      <c r="D542" s="10"/>
      <c r="E542" s="54">
        <v>0.109</v>
      </c>
      <c r="F542" s="54">
        <v>0.222</v>
      </c>
      <c r="G542" s="54">
        <v>0.113</v>
      </c>
      <c r="H542" s="53">
        <v>875</v>
      </c>
      <c r="I542" s="53" t="s">
        <v>861</v>
      </c>
    </row>
    <row r="543" spans="1:9" ht="15.75" customHeight="1">
      <c r="A543" s="3">
        <v>429</v>
      </c>
      <c r="B543" s="51" t="s">
        <v>11</v>
      </c>
      <c r="C543" s="9" t="s">
        <v>862</v>
      </c>
      <c r="D543" s="10" t="s">
        <v>863</v>
      </c>
      <c r="E543" s="40">
        <v>0</v>
      </c>
      <c r="F543" s="40">
        <v>0.115</v>
      </c>
      <c r="G543" s="40">
        <v>0.115</v>
      </c>
      <c r="H543" s="53">
        <v>425</v>
      </c>
      <c r="I543" s="53" t="s">
        <v>168</v>
      </c>
    </row>
    <row r="544" spans="1:9" ht="15.75" customHeight="1">
      <c r="A544" s="3"/>
      <c r="B544" s="51"/>
      <c r="C544" s="9"/>
      <c r="D544" s="10"/>
      <c r="E544" s="40">
        <v>0.115</v>
      </c>
      <c r="F544" s="40">
        <v>0.3</v>
      </c>
      <c r="G544" s="40">
        <v>0.3</v>
      </c>
      <c r="H544" s="53">
        <v>2640</v>
      </c>
      <c r="I544" s="53" t="s">
        <v>14</v>
      </c>
    </row>
    <row r="545" spans="1:9" ht="15.75" customHeight="1">
      <c r="A545" s="3">
        <v>430</v>
      </c>
      <c r="B545" s="51" t="s">
        <v>11</v>
      </c>
      <c r="C545" s="9" t="s">
        <v>864</v>
      </c>
      <c r="D545" s="10" t="s">
        <v>421</v>
      </c>
      <c r="E545" s="54">
        <v>0</v>
      </c>
      <c r="F545" s="54">
        <v>0.14499999999999999</v>
      </c>
      <c r="G545" s="54">
        <v>0.14499999999999999</v>
      </c>
      <c r="H545" s="53">
        <v>1290</v>
      </c>
      <c r="I545" s="53" t="s">
        <v>57</v>
      </c>
    </row>
    <row r="546" spans="1:9" ht="15.75" customHeight="1">
      <c r="A546" s="3"/>
      <c r="B546" s="3"/>
      <c r="C546" s="55" t="s">
        <v>865</v>
      </c>
      <c r="D546" s="9"/>
      <c r="E546" s="22"/>
      <c r="F546" s="22"/>
      <c r="G546" s="22"/>
      <c r="H546" s="22"/>
      <c r="I546" s="22"/>
    </row>
    <row r="547" spans="1:9" ht="15.75" customHeight="1">
      <c r="A547" s="3">
        <v>431</v>
      </c>
      <c r="B547" s="3" t="s">
        <v>11</v>
      </c>
      <c r="C547" s="9" t="s">
        <v>866</v>
      </c>
      <c r="D547" s="9" t="s">
        <v>867</v>
      </c>
      <c r="E547" s="11">
        <v>0</v>
      </c>
      <c r="F547" s="3">
        <v>0.54</v>
      </c>
      <c r="G547" s="3">
        <v>0.54</v>
      </c>
      <c r="H547" s="3">
        <v>2160</v>
      </c>
      <c r="I547" s="3" t="s">
        <v>14</v>
      </c>
    </row>
    <row r="548" spans="1:9" ht="15.75" customHeight="1">
      <c r="A548" s="3">
        <v>432</v>
      </c>
      <c r="B548" s="3" t="s">
        <v>11</v>
      </c>
      <c r="C548" s="9" t="s">
        <v>868</v>
      </c>
      <c r="D548" s="9" t="s">
        <v>869</v>
      </c>
      <c r="E548" s="11">
        <v>0</v>
      </c>
      <c r="F548" s="3">
        <v>0.15</v>
      </c>
      <c r="G548" s="3">
        <v>0.15</v>
      </c>
      <c r="H548" s="3">
        <v>675</v>
      </c>
      <c r="I548" s="3" t="s">
        <v>14</v>
      </c>
    </row>
    <row r="549" spans="1:9" ht="15.75" customHeight="1">
      <c r="A549" s="3">
        <v>433</v>
      </c>
      <c r="B549" s="3" t="s">
        <v>11</v>
      </c>
      <c r="C549" s="9" t="s">
        <v>870</v>
      </c>
      <c r="D549" s="9" t="s">
        <v>871</v>
      </c>
      <c r="E549" s="11">
        <v>0</v>
      </c>
      <c r="F549" s="3">
        <v>0.23</v>
      </c>
      <c r="G549" s="3">
        <v>0.23</v>
      </c>
      <c r="H549" s="3">
        <v>920</v>
      </c>
      <c r="I549" s="3" t="s">
        <v>14</v>
      </c>
    </row>
    <row r="550" spans="1:9" ht="15.75" customHeight="1">
      <c r="A550" s="3">
        <v>434</v>
      </c>
      <c r="B550" s="3" t="s">
        <v>11</v>
      </c>
      <c r="C550" s="9" t="s">
        <v>872</v>
      </c>
      <c r="D550" s="9" t="s">
        <v>873</v>
      </c>
      <c r="E550" s="11">
        <v>0</v>
      </c>
      <c r="F550" s="3">
        <v>2.0499999999999998</v>
      </c>
      <c r="G550" s="3">
        <v>2.0499999999999998</v>
      </c>
      <c r="H550" s="3">
        <v>9225</v>
      </c>
      <c r="I550" s="3" t="s">
        <v>14</v>
      </c>
    </row>
    <row r="551" spans="1:9" ht="15.75" customHeight="1">
      <c r="A551" s="3">
        <v>435</v>
      </c>
      <c r="B551" s="3" t="s">
        <v>17</v>
      </c>
      <c r="C551" s="9" t="s">
        <v>874</v>
      </c>
      <c r="D551" s="9" t="s">
        <v>875</v>
      </c>
      <c r="E551" s="11">
        <v>0</v>
      </c>
      <c r="F551" s="3">
        <v>5.61</v>
      </c>
      <c r="G551" s="3">
        <v>5.61</v>
      </c>
      <c r="H551" s="3">
        <v>28050</v>
      </c>
      <c r="I551" s="3" t="s">
        <v>14</v>
      </c>
    </row>
    <row r="552" spans="1:9" ht="30">
      <c r="A552" s="3">
        <v>436</v>
      </c>
      <c r="B552" s="3" t="s">
        <v>11</v>
      </c>
      <c r="C552" s="9" t="s">
        <v>876</v>
      </c>
      <c r="D552" s="10" t="s">
        <v>877</v>
      </c>
      <c r="E552" s="11">
        <v>0</v>
      </c>
      <c r="F552" s="3">
        <v>1.78</v>
      </c>
      <c r="G552" s="3">
        <v>1.78</v>
      </c>
      <c r="H552" s="3">
        <v>10680</v>
      </c>
      <c r="I552" s="3" t="s">
        <v>14</v>
      </c>
    </row>
    <row r="553" spans="1:9" ht="15.75" customHeight="1">
      <c r="A553" s="3">
        <v>437</v>
      </c>
      <c r="B553" s="3" t="s">
        <v>11</v>
      </c>
      <c r="C553" s="9" t="s">
        <v>878</v>
      </c>
      <c r="D553" s="10" t="s">
        <v>879</v>
      </c>
      <c r="E553" s="11">
        <v>0</v>
      </c>
      <c r="F553" s="11">
        <v>1.34</v>
      </c>
      <c r="G553" s="11">
        <v>1.34</v>
      </c>
      <c r="H553" s="3">
        <v>8040</v>
      </c>
      <c r="I553" s="3" t="s">
        <v>14</v>
      </c>
    </row>
    <row r="554" spans="1:9" ht="15.75" customHeight="1">
      <c r="A554" s="3">
        <v>438</v>
      </c>
      <c r="B554" s="3" t="s">
        <v>11</v>
      </c>
      <c r="C554" s="9" t="s">
        <v>880</v>
      </c>
      <c r="D554" s="10" t="s">
        <v>881</v>
      </c>
      <c r="E554" s="11">
        <v>0</v>
      </c>
      <c r="F554" s="3">
        <v>2.71</v>
      </c>
      <c r="G554" s="3">
        <v>2.71</v>
      </c>
      <c r="H554" s="3">
        <v>11653</v>
      </c>
      <c r="I554" s="3" t="s">
        <v>14</v>
      </c>
    </row>
    <row r="555" spans="1:9" ht="15.75" customHeight="1">
      <c r="A555" s="3">
        <v>439</v>
      </c>
      <c r="B555" s="3" t="s">
        <v>11</v>
      </c>
      <c r="C555" s="9" t="s">
        <v>882</v>
      </c>
      <c r="D555" s="9" t="s">
        <v>883</v>
      </c>
      <c r="E555" s="11">
        <v>0</v>
      </c>
      <c r="F555" s="11">
        <v>3.24</v>
      </c>
      <c r="G555" s="11">
        <v>3.24</v>
      </c>
      <c r="H555" s="3">
        <v>16200</v>
      </c>
      <c r="I555" s="3" t="s">
        <v>14</v>
      </c>
    </row>
    <row r="556" spans="1:9" ht="15.75" customHeight="1">
      <c r="A556" s="3">
        <v>440</v>
      </c>
      <c r="B556" s="3" t="s">
        <v>11</v>
      </c>
      <c r="C556" s="9" t="s">
        <v>884</v>
      </c>
      <c r="D556" s="9" t="s">
        <v>885</v>
      </c>
      <c r="E556" s="11">
        <v>0</v>
      </c>
      <c r="F556" s="3">
        <v>2.39</v>
      </c>
      <c r="G556" s="3">
        <v>2.39</v>
      </c>
      <c r="H556" s="3">
        <v>14340</v>
      </c>
      <c r="I556" s="3" t="s">
        <v>14</v>
      </c>
    </row>
    <row r="557" spans="1:9" ht="15.75" customHeight="1">
      <c r="A557" s="3">
        <v>441</v>
      </c>
      <c r="B557" s="3" t="s">
        <v>11</v>
      </c>
      <c r="C557" s="9" t="s">
        <v>886</v>
      </c>
      <c r="D557" s="9" t="s">
        <v>887</v>
      </c>
      <c r="E557" s="11">
        <v>0</v>
      </c>
      <c r="F557" s="3">
        <v>0.42</v>
      </c>
      <c r="G557" s="3">
        <v>0.42</v>
      </c>
      <c r="H557" s="3">
        <v>1890</v>
      </c>
      <c r="I557" s="3" t="s">
        <v>14</v>
      </c>
    </row>
    <row r="558" spans="1:9" ht="15.75" customHeight="1">
      <c r="A558" s="3">
        <v>442</v>
      </c>
      <c r="B558" s="3" t="s">
        <v>11</v>
      </c>
      <c r="C558" s="9" t="s">
        <v>888</v>
      </c>
      <c r="D558" s="9" t="s">
        <v>889</v>
      </c>
      <c r="E558" s="11">
        <v>0</v>
      </c>
      <c r="F558" s="3">
        <v>1.43</v>
      </c>
      <c r="G558" s="3">
        <v>1.43</v>
      </c>
      <c r="H558" s="3">
        <v>5720</v>
      </c>
      <c r="I558" s="3" t="s">
        <v>14</v>
      </c>
    </row>
    <row r="559" spans="1:9" ht="15.75" customHeight="1">
      <c r="A559" s="3">
        <v>443</v>
      </c>
      <c r="B559" s="3" t="s">
        <v>11</v>
      </c>
      <c r="C559" s="9" t="s">
        <v>890</v>
      </c>
      <c r="D559" s="9" t="s">
        <v>891</v>
      </c>
      <c r="E559" s="11">
        <v>0</v>
      </c>
      <c r="F559" s="3">
        <v>2.65</v>
      </c>
      <c r="G559" s="3">
        <v>2.65</v>
      </c>
      <c r="H559" s="3">
        <v>13250</v>
      </c>
      <c r="I559" s="3" t="s">
        <v>14</v>
      </c>
    </row>
    <row r="560" spans="1:9" ht="15.75" customHeight="1">
      <c r="A560" s="3">
        <v>444</v>
      </c>
      <c r="B560" s="3" t="s">
        <v>11</v>
      </c>
      <c r="C560" s="9" t="s">
        <v>892</v>
      </c>
      <c r="D560" s="9" t="s">
        <v>893</v>
      </c>
      <c r="E560" s="11">
        <v>0</v>
      </c>
      <c r="F560" s="3">
        <v>1.81</v>
      </c>
      <c r="G560" s="3">
        <v>1.81</v>
      </c>
      <c r="H560" s="3">
        <v>7964</v>
      </c>
      <c r="I560" s="3" t="s">
        <v>14</v>
      </c>
    </row>
    <row r="561" spans="1:9" ht="15.75" customHeight="1">
      <c r="A561" s="3">
        <v>445</v>
      </c>
      <c r="B561" s="3" t="s">
        <v>11</v>
      </c>
      <c r="C561" s="9" t="s">
        <v>894</v>
      </c>
      <c r="D561" s="9" t="s">
        <v>895</v>
      </c>
      <c r="E561" s="11">
        <v>0</v>
      </c>
      <c r="F561" s="3">
        <v>1.63</v>
      </c>
      <c r="G561" s="3">
        <v>1.63</v>
      </c>
      <c r="H561" s="3">
        <v>6846</v>
      </c>
      <c r="I561" s="3" t="s">
        <v>14</v>
      </c>
    </row>
    <row r="562" spans="1:9" ht="15.75" customHeight="1">
      <c r="A562" s="3">
        <v>446</v>
      </c>
      <c r="B562" s="3" t="s">
        <v>11</v>
      </c>
      <c r="C562" s="9" t="s">
        <v>896</v>
      </c>
      <c r="D562" s="9" t="s">
        <v>897</v>
      </c>
      <c r="E562" s="11">
        <v>0</v>
      </c>
      <c r="F562" s="3">
        <v>1.1299999999999999</v>
      </c>
      <c r="G562" s="3">
        <v>1.1299999999999999</v>
      </c>
      <c r="H562" s="3">
        <v>5650</v>
      </c>
      <c r="I562" s="3" t="s">
        <v>14</v>
      </c>
    </row>
    <row r="563" spans="1:9" ht="15.75" customHeight="1">
      <c r="A563" s="3">
        <v>447</v>
      </c>
      <c r="B563" s="3" t="s">
        <v>11</v>
      </c>
      <c r="C563" s="9" t="s">
        <v>898</v>
      </c>
      <c r="D563" s="9" t="s">
        <v>899</v>
      </c>
      <c r="E563" s="11">
        <v>0</v>
      </c>
      <c r="F563" s="3">
        <v>1.59</v>
      </c>
      <c r="G563" s="3">
        <v>1.59</v>
      </c>
      <c r="H563" s="3">
        <v>6360</v>
      </c>
      <c r="I563" s="3" t="s">
        <v>26</v>
      </c>
    </row>
    <row r="564" spans="1:9" ht="15.75" customHeight="1">
      <c r="A564" s="12">
        <v>448</v>
      </c>
      <c r="B564" s="12" t="s">
        <v>17</v>
      </c>
      <c r="C564" s="10" t="s">
        <v>900</v>
      </c>
      <c r="D564" s="10" t="s">
        <v>756</v>
      </c>
      <c r="E564" s="32">
        <v>0</v>
      </c>
      <c r="F564" s="32">
        <v>0.216</v>
      </c>
      <c r="G564" s="32">
        <f t="shared" ref="G564:G566" si="59">F564-E564</f>
        <v>0.216</v>
      </c>
      <c r="H564" s="3">
        <v>1080</v>
      </c>
      <c r="I564" s="3" t="s">
        <v>57</v>
      </c>
    </row>
    <row r="565" spans="1:9" ht="15.75" customHeight="1">
      <c r="A565" s="56"/>
      <c r="B565" s="56"/>
      <c r="C565" s="10"/>
      <c r="D565" s="10"/>
      <c r="E565" s="32">
        <v>0.216</v>
      </c>
      <c r="F565" s="32">
        <v>0.65800000000000003</v>
      </c>
      <c r="G565" s="32">
        <f t="shared" si="59"/>
        <v>0.44200000000000006</v>
      </c>
      <c r="H565" s="3">
        <v>2210</v>
      </c>
      <c r="I565" s="3" t="s">
        <v>14</v>
      </c>
    </row>
    <row r="566" spans="1:9" ht="15.75" customHeight="1">
      <c r="A566" s="15"/>
      <c r="B566" s="15"/>
      <c r="C566" s="10"/>
      <c r="D566" s="10"/>
      <c r="E566" s="32">
        <v>0.65800000000000003</v>
      </c>
      <c r="F566" s="32">
        <v>1.006</v>
      </c>
      <c r="G566" s="32">
        <f t="shared" si="59"/>
        <v>0.34799999999999998</v>
      </c>
      <c r="H566" s="3">
        <v>1740</v>
      </c>
      <c r="I566" s="3" t="s">
        <v>57</v>
      </c>
    </row>
    <row r="567" spans="1:9" ht="15.75" customHeight="1">
      <c r="A567" s="3">
        <v>449</v>
      </c>
      <c r="B567" s="3" t="s">
        <v>11</v>
      </c>
      <c r="C567" s="9" t="s">
        <v>901</v>
      </c>
      <c r="D567" s="9" t="s">
        <v>902</v>
      </c>
      <c r="E567" s="32">
        <v>0</v>
      </c>
      <c r="F567" s="32">
        <v>0.41</v>
      </c>
      <c r="G567" s="32">
        <v>0.41</v>
      </c>
      <c r="H567" s="3">
        <v>2050</v>
      </c>
      <c r="I567" s="3" t="s">
        <v>14</v>
      </c>
    </row>
    <row r="568" spans="1:9" ht="15.75" customHeight="1">
      <c r="A568" s="3">
        <v>450</v>
      </c>
      <c r="B568" s="3" t="s">
        <v>11</v>
      </c>
      <c r="C568" s="9" t="s">
        <v>903</v>
      </c>
      <c r="D568" s="9" t="s">
        <v>904</v>
      </c>
      <c r="E568" s="11">
        <v>0</v>
      </c>
      <c r="F568" s="11">
        <v>0.2</v>
      </c>
      <c r="G568" s="11">
        <v>0.2</v>
      </c>
      <c r="H568" s="3">
        <v>700</v>
      </c>
      <c r="I568" s="3" t="s">
        <v>26</v>
      </c>
    </row>
    <row r="569" spans="1:9" ht="15.75" customHeight="1">
      <c r="A569" s="3">
        <v>451</v>
      </c>
      <c r="B569" s="3" t="s">
        <v>11</v>
      </c>
      <c r="C569" s="9" t="s">
        <v>905</v>
      </c>
      <c r="D569" s="9" t="s">
        <v>906</v>
      </c>
      <c r="E569" s="11">
        <v>0</v>
      </c>
      <c r="F569" s="11">
        <v>0.25</v>
      </c>
      <c r="G569" s="11">
        <v>0.25</v>
      </c>
      <c r="H569" s="3">
        <v>1000</v>
      </c>
      <c r="I569" s="3" t="s">
        <v>26</v>
      </c>
    </row>
    <row r="570" spans="1:9" ht="15.75" customHeight="1">
      <c r="A570" s="3">
        <v>452</v>
      </c>
      <c r="B570" s="3" t="s">
        <v>11</v>
      </c>
      <c r="C570" s="9" t="s">
        <v>907</v>
      </c>
      <c r="D570" s="9" t="s">
        <v>908</v>
      </c>
      <c r="E570" s="11">
        <v>0</v>
      </c>
      <c r="F570" s="3">
        <v>0.49</v>
      </c>
      <c r="G570" s="3">
        <v>0.49</v>
      </c>
      <c r="H570" s="3">
        <v>2352</v>
      </c>
      <c r="I570" s="3" t="s">
        <v>14</v>
      </c>
    </row>
    <row r="571" spans="1:9" ht="15.75" customHeight="1">
      <c r="A571" s="3">
        <v>453</v>
      </c>
      <c r="B571" s="3" t="s">
        <v>11</v>
      </c>
      <c r="C571" s="9" t="s">
        <v>909</v>
      </c>
      <c r="D571" s="9" t="s">
        <v>910</v>
      </c>
      <c r="E571" s="11">
        <v>0</v>
      </c>
      <c r="F571" s="11">
        <v>1.05</v>
      </c>
      <c r="G571" s="11">
        <v>1.05</v>
      </c>
      <c r="H571" s="3">
        <v>4200</v>
      </c>
      <c r="I571" s="3" t="s">
        <v>14</v>
      </c>
    </row>
    <row r="572" spans="1:9" ht="30" customHeight="1">
      <c r="A572" s="12">
        <v>454</v>
      </c>
      <c r="B572" s="12" t="s">
        <v>11</v>
      </c>
      <c r="C572" s="9" t="s">
        <v>911</v>
      </c>
      <c r="D572" s="9" t="s">
        <v>912</v>
      </c>
      <c r="E572" s="11">
        <v>0</v>
      </c>
      <c r="F572" s="11">
        <v>8.5000000000000006E-2</v>
      </c>
      <c r="G572" s="11">
        <v>0.09</v>
      </c>
      <c r="H572" s="3">
        <v>450</v>
      </c>
      <c r="I572" s="3" t="s">
        <v>57</v>
      </c>
    </row>
    <row r="573" spans="1:9" ht="15.75" customHeight="1">
      <c r="A573" s="15"/>
      <c r="B573" s="15"/>
      <c r="C573" s="9"/>
      <c r="D573" s="9"/>
      <c r="E573" s="11">
        <v>0.09</v>
      </c>
      <c r="F573" s="11">
        <v>0.11</v>
      </c>
      <c r="G573" s="11">
        <v>0.02</v>
      </c>
      <c r="H573" s="3">
        <v>80</v>
      </c>
      <c r="I573" s="3" t="s">
        <v>14</v>
      </c>
    </row>
    <row r="574" spans="1:9" ht="15.75" customHeight="1">
      <c r="A574" s="3">
        <v>455</v>
      </c>
      <c r="B574" s="3" t="s">
        <v>11</v>
      </c>
      <c r="C574" s="9" t="s">
        <v>913</v>
      </c>
      <c r="D574" s="9" t="s">
        <v>914</v>
      </c>
      <c r="E574" s="11">
        <v>0</v>
      </c>
      <c r="F574" s="11">
        <v>0.21</v>
      </c>
      <c r="G574" s="11">
        <v>0.21</v>
      </c>
      <c r="H574" s="3">
        <v>750</v>
      </c>
      <c r="I574" s="3" t="s">
        <v>14</v>
      </c>
    </row>
    <row r="575" spans="1:9" ht="15.75" customHeight="1">
      <c r="A575" s="3">
        <v>456</v>
      </c>
      <c r="B575" s="3" t="s">
        <v>11</v>
      </c>
      <c r="C575" s="10" t="s">
        <v>915</v>
      </c>
      <c r="D575" s="10" t="s">
        <v>916</v>
      </c>
      <c r="E575" s="11">
        <v>0</v>
      </c>
      <c r="F575" s="11">
        <v>0.09</v>
      </c>
      <c r="G575" s="11">
        <v>0.09</v>
      </c>
      <c r="H575" s="3">
        <v>1192</v>
      </c>
      <c r="I575" s="3" t="s">
        <v>57</v>
      </c>
    </row>
    <row r="576" spans="1:9" ht="15.75" customHeight="1">
      <c r="A576" s="3">
        <v>457</v>
      </c>
      <c r="B576" s="3" t="s">
        <v>17</v>
      </c>
      <c r="C576" s="9" t="s">
        <v>917</v>
      </c>
      <c r="D576" s="9" t="s">
        <v>75</v>
      </c>
      <c r="E576" s="32">
        <v>0</v>
      </c>
      <c r="F576" s="32">
        <v>0.24299999999999999</v>
      </c>
      <c r="G576" s="32">
        <v>0.24299999999999999</v>
      </c>
      <c r="H576" s="3">
        <v>1150</v>
      </c>
      <c r="I576" s="3" t="s">
        <v>57</v>
      </c>
    </row>
    <row r="577" spans="1:9" ht="15.75" customHeight="1">
      <c r="A577" s="3">
        <v>458</v>
      </c>
      <c r="B577" s="3" t="s">
        <v>11</v>
      </c>
      <c r="C577" s="9" t="s">
        <v>918</v>
      </c>
      <c r="D577" s="9" t="s">
        <v>919</v>
      </c>
      <c r="E577" s="3">
        <v>0</v>
      </c>
      <c r="F577" s="3">
        <v>0.16</v>
      </c>
      <c r="G577" s="3">
        <v>0.16</v>
      </c>
      <c r="H577" s="3">
        <v>800</v>
      </c>
      <c r="I577" s="3" t="s">
        <v>14</v>
      </c>
    </row>
    <row r="578" spans="1:9" ht="25.9" customHeight="1">
      <c r="A578" s="12">
        <v>459</v>
      </c>
      <c r="B578" s="12" t="s">
        <v>11</v>
      </c>
      <c r="C578" s="9" t="s">
        <v>920</v>
      </c>
      <c r="D578" s="10" t="s">
        <v>921</v>
      </c>
      <c r="E578" s="3">
        <v>0</v>
      </c>
      <c r="F578" s="3">
        <v>1.21</v>
      </c>
      <c r="G578" s="3">
        <v>1.21</v>
      </c>
      <c r="H578" s="3">
        <v>5203</v>
      </c>
      <c r="I578" s="3" t="s">
        <v>14</v>
      </c>
    </row>
    <row r="579" spans="1:9" ht="15.75" customHeight="1">
      <c r="A579" s="15"/>
      <c r="B579" s="15"/>
      <c r="C579" s="9"/>
      <c r="D579" s="10"/>
      <c r="E579" s="3">
        <v>1.21</v>
      </c>
      <c r="F579" s="3">
        <v>1.39</v>
      </c>
      <c r="G579" s="3">
        <v>0.18</v>
      </c>
      <c r="H579" s="3">
        <v>774</v>
      </c>
      <c r="I579" s="3" t="s">
        <v>26</v>
      </c>
    </row>
    <row r="580" spans="1:9" ht="15.75" customHeight="1">
      <c r="A580" s="68"/>
      <c r="B580" s="69"/>
      <c r="C580" s="69"/>
      <c r="D580" s="69"/>
      <c r="E580" s="69"/>
      <c r="F580" s="69"/>
      <c r="G580" s="69"/>
      <c r="H580" s="69"/>
      <c r="I580" s="70"/>
    </row>
    <row r="581" spans="1:9" ht="15.75" customHeight="1">
      <c r="A581" s="68" t="s">
        <v>932</v>
      </c>
      <c r="B581" s="69"/>
      <c r="C581" s="69"/>
      <c r="D581" s="69"/>
      <c r="E581" s="69"/>
      <c r="F581" s="69"/>
      <c r="G581" s="69"/>
      <c r="H581" s="69"/>
      <c r="I581" s="70"/>
    </row>
    <row r="582" spans="1:9" ht="15.75" customHeight="1">
      <c r="A582" s="68"/>
      <c r="B582" s="69"/>
      <c r="C582" s="69"/>
      <c r="D582" s="69"/>
      <c r="E582" s="69"/>
      <c r="F582" s="69"/>
      <c r="G582" s="69"/>
      <c r="H582" s="69"/>
      <c r="I582" s="70"/>
    </row>
    <row r="583" spans="1:9" ht="15.75" customHeight="1">
      <c r="A583" s="68"/>
      <c r="B583" s="69"/>
      <c r="C583" s="69"/>
      <c r="D583" s="69"/>
      <c r="E583" s="69"/>
      <c r="F583" s="69"/>
      <c r="G583" s="69"/>
      <c r="H583" s="69"/>
      <c r="I583" s="70"/>
    </row>
    <row r="584" spans="1:9" ht="15.75" customHeight="1">
      <c r="A584" s="81"/>
      <c r="B584" s="69"/>
      <c r="C584" s="69"/>
      <c r="D584" s="69"/>
      <c r="E584" s="69"/>
      <c r="F584" s="69"/>
      <c r="G584" s="69"/>
      <c r="H584" s="69"/>
      <c r="I584" s="70"/>
    </row>
    <row r="585" spans="1:9" ht="15.75" customHeight="1">
      <c r="A585" s="82"/>
      <c r="B585" s="69"/>
      <c r="C585" s="69"/>
      <c r="D585" s="69"/>
      <c r="E585" s="69"/>
      <c r="F585" s="69"/>
      <c r="G585" s="69"/>
      <c r="H585" s="69"/>
      <c r="I585" s="70"/>
    </row>
    <row r="586" spans="1:9" ht="15.75" customHeight="1">
      <c r="A586" s="57"/>
      <c r="B586" s="57"/>
      <c r="C586" s="58"/>
      <c r="D586" s="58"/>
      <c r="E586" s="58"/>
      <c r="F586" s="59"/>
      <c r="G586" s="58"/>
      <c r="H586" s="58"/>
      <c r="I586" s="57"/>
    </row>
    <row r="587" spans="1:9" ht="15.75" customHeight="1">
      <c r="A587" s="58"/>
      <c r="B587" s="58"/>
      <c r="C587" s="58"/>
      <c r="D587" s="58"/>
      <c r="E587" s="58"/>
      <c r="F587" s="58"/>
      <c r="G587" s="58"/>
      <c r="H587" s="58"/>
      <c r="I587" s="58"/>
    </row>
    <row r="588" spans="1:9" ht="15.75" customHeight="1">
      <c r="A588" s="57"/>
      <c r="B588" s="57"/>
      <c r="C588" s="58"/>
      <c r="D588" s="58"/>
      <c r="E588" s="58"/>
      <c r="F588" s="59"/>
      <c r="G588" s="58"/>
      <c r="H588" s="58"/>
      <c r="I588" s="57"/>
    </row>
    <row r="589" spans="1:9" ht="15.75" customHeight="1">
      <c r="A589" s="57"/>
      <c r="B589" s="57"/>
      <c r="C589" s="57"/>
      <c r="D589" s="57"/>
      <c r="E589" s="57"/>
      <c r="F589" s="57"/>
      <c r="G589" s="57"/>
      <c r="H589" s="57"/>
      <c r="I589" s="57"/>
    </row>
    <row r="590" spans="1:9" ht="15.75" customHeight="1">
      <c r="A590" s="79"/>
      <c r="B590" s="80"/>
      <c r="C590" s="80"/>
      <c r="D590" s="80"/>
      <c r="E590" s="80"/>
      <c r="F590" s="80"/>
      <c r="G590" s="80"/>
      <c r="H590" s="80"/>
      <c r="I590" s="80"/>
    </row>
    <row r="591" spans="1:9" ht="15.75" customHeight="1"/>
    <row r="592" spans="1:9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</sheetData>
  <autoFilter ref="A8:I579" xr:uid="{00000000-0009-0000-0000-000000000000}"/>
  <mergeCells count="17">
    <mergeCell ref="A590:I590"/>
    <mergeCell ref="A581:I581"/>
    <mergeCell ref="A582:I582"/>
    <mergeCell ref="A583:I583"/>
    <mergeCell ref="A584:I584"/>
    <mergeCell ref="A585:I585"/>
    <mergeCell ref="B1:I1"/>
    <mergeCell ref="A2:I2"/>
    <mergeCell ref="A580:I580"/>
    <mergeCell ref="A3:A6"/>
    <mergeCell ref="B3:B6"/>
    <mergeCell ref="C3:C6"/>
    <mergeCell ref="D3:D6"/>
    <mergeCell ref="E5:F5"/>
    <mergeCell ref="G5:G7"/>
    <mergeCell ref="H5:H7"/>
    <mergeCell ref="I5:I7"/>
  </mergeCells>
  <pageMargins left="0.43307086614173229" right="0.23622047244094491" top="0.35433070866141736" bottom="0.35433070866141736" header="0" footer="0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Registrs</vt:lpstr>
      <vt:lpstr>Registrs!Drukāt_virsrakstus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Stepa</dc:creator>
  <cp:lastModifiedBy>Vita Baškere</cp:lastModifiedBy>
  <cp:lastPrinted>2026-09-25T11:01:04Z</cp:lastPrinted>
  <dcterms:created xsi:type="dcterms:W3CDTF">2024-04-17T12:42:46Z</dcterms:created>
  <dcterms:modified xsi:type="dcterms:W3CDTF">2026-09-30T07:28:53Z</dcterms:modified>
</cp:coreProperties>
</file>