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D30F9738-78BC-4E35-9AF1-557CBE0B4423}" xr6:coauthVersionLast="47" xr6:coauthVersionMax="47" xr10:uidLastSave="{00000000-0000-0000-0000-000000000000}"/>
  <bookViews>
    <workbookView xWindow="28680" yWindow="5310" windowWidth="29040" windowHeight="15840" xr2:uid="{CB1C6859-3EE7-4D43-A9C1-44F287A80894}"/>
  </bookViews>
  <sheets>
    <sheet name="Saistības_01.01.2022." sheetId="1" r:id="rId1"/>
  </sheets>
  <definedNames>
    <definedName name="_xlnm._FilterDatabase" localSheetId="0" hidden="1">'Saistības_01.01.2022.'!$A$6:$HM$60</definedName>
    <definedName name="_xlnm.Print_Area" localSheetId="0">'Saistības_01.01.2022.'!$A:$M</definedName>
    <definedName name="_xlnm.Print_Titles" localSheetId="0">'Saistības_01.01.2022.'!$2:$5</definedName>
    <definedName name="Excel_BuiltIn_Print_Titles_1" localSheetId="0">'Saistības_01.01.2022.'!$A$2:$HL$5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1" l="1"/>
  <c r="M64" i="1"/>
  <c r="M65" i="1"/>
  <c r="M66" i="1"/>
  <c r="M62" i="1"/>
  <c r="E67" i="1"/>
  <c r="F67" i="1"/>
  <c r="G67" i="1"/>
  <c r="H67" i="1"/>
  <c r="I67" i="1"/>
  <c r="J67" i="1"/>
  <c r="K67" i="1"/>
  <c r="L67" i="1"/>
  <c r="F59" i="1"/>
  <c r="G59" i="1"/>
  <c r="H59" i="1"/>
  <c r="I59" i="1"/>
  <c r="J59" i="1"/>
  <c r="K59" i="1"/>
  <c r="L59" i="1"/>
  <c r="E59" i="1"/>
  <c r="F45" i="1"/>
  <c r="G45" i="1"/>
  <c r="H45" i="1"/>
  <c r="I45" i="1"/>
  <c r="J45" i="1"/>
  <c r="K45" i="1"/>
  <c r="L45" i="1"/>
  <c r="E45" i="1"/>
  <c r="L37" i="1"/>
  <c r="K37" i="1"/>
  <c r="J37" i="1"/>
  <c r="I37" i="1"/>
  <c r="H37" i="1"/>
  <c r="G37" i="1"/>
  <c r="F37" i="1"/>
  <c r="E37" i="1"/>
  <c r="L34" i="1"/>
  <c r="K34" i="1"/>
  <c r="J34" i="1"/>
  <c r="I34" i="1"/>
  <c r="H34" i="1"/>
  <c r="G34" i="1"/>
  <c r="F34" i="1"/>
  <c r="E34" i="1"/>
  <c r="F32" i="1"/>
  <c r="G32" i="1"/>
  <c r="H32" i="1"/>
  <c r="I32" i="1"/>
  <c r="J32" i="1"/>
  <c r="K32" i="1"/>
  <c r="L32" i="1"/>
  <c r="E32" i="1"/>
  <c r="F29" i="1"/>
  <c r="G29" i="1"/>
  <c r="H29" i="1"/>
  <c r="I29" i="1"/>
  <c r="J29" i="1"/>
  <c r="K29" i="1"/>
  <c r="L29" i="1"/>
  <c r="E29" i="1"/>
  <c r="F26" i="1"/>
  <c r="G26" i="1"/>
  <c r="H26" i="1"/>
  <c r="I26" i="1"/>
  <c r="J26" i="1"/>
  <c r="K26" i="1"/>
  <c r="L26" i="1"/>
  <c r="E26" i="1"/>
  <c r="F24" i="1"/>
  <c r="G24" i="1"/>
  <c r="H24" i="1"/>
  <c r="I24" i="1"/>
  <c r="J24" i="1"/>
  <c r="K24" i="1"/>
  <c r="L24" i="1"/>
  <c r="E24" i="1"/>
  <c r="G21" i="1"/>
  <c r="H21" i="1"/>
  <c r="I21" i="1"/>
  <c r="J21" i="1"/>
  <c r="K21" i="1"/>
  <c r="L21" i="1"/>
  <c r="F21" i="1"/>
  <c r="E21" i="1"/>
  <c r="F19" i="1"/>
  <c r="G19" i="1"/>
  <c r="H19" i="1"/>
  <c r="I19" i="1"/>
  <c r="J19" i="1"/>
  <c r="K19" i="1"/>
  <c r="L19" i="1"/>
  <c r="E19" i="1"/>
  <c r="F15" i="1"/>
  <c r="G15" i="1"/>
  <c r="H15" i="1"/>
  <c r="I15" i="1"/>
  <c r="J15" i="1"/>
  <c r="K15" i="1"/>
  <c r="L15" i="1"/>
  <c r="E15" i="1"/>
  <c r="F12" i="1"/>
  <c r="G12" i="1"/>
  <c r="H12" i="1"/>
  <c r="I12" i="1"/>
  <c r="J12" i="1"/>
  <c r="K12" i="1"/>
  <c r="L12" i="1"/>
  <c r="E12" i="1"/>
  <c r="M44" i="1"/>
  <c r="M33" i="1"/>
  <c r="M11" i="1"/>
  <c r="M58" i="1"/>
  <c r="M28" i="1"/>
  <c r="M18" i="1"/>
  <c r="M57" i="1"/>
  <c r="M56" i="1"/>
  <c r="M55" i="1"/>
  <c r="M54" i="1"/>
  <c r="M43" i="1"/>
  <c r="M53" i="1"/>
  <c r="M52" i="1"/>
  <c r="M25" i="1"/>
  <c r="M42" i="1"/>
  <c r="M51" i="1"/>
  <c r="M50" i="1"/>
  <c r="M49" i="1"/>
  <c r="M41" i="1"/>
  <c r="M48" i="1"/>
  <c r="M40" i="1"/>
  <c r="M23" i="1"/>
  <c r="M47" i="1"/>
  <c r="M10" i="1"/>
  <c r="M31" i="1"/>
  <c r="M22" i="1"/>
  <c r="M46" i="1"/>
  <c r="M39" i="1"/>
  <c r="M14" i="1"/>
  <c r="M9" i="1"/>
  <c r="M8" i="1"/>
  <c r="M17" i="1"/>
  <c r="M38" i="1"/>
  <c r="M13" i="1"/>
  <c r="M30" i="1"/>
  <c r="M7" i="1"/>
  <c r="M36" i="1"/>
  <c r="M16" i="1"/>
  <c r="M27" i="1"/>
  <c r="M20" i="1"/>
  <c r="M35" i="1"/>
  <c r="M67" i="1" l="1"/>
  <c r="K60" i="1"/>
  <c r="K71" i="1" s="1"/>
  <c r="K73" i="1" s="1"/>
  <c r="G60" i="1"/>
  <c r="G71" i="1" s="1"/>
  <c r="G73" i="1" s="1"/>
  <c r="J60" i="1"/>
  <c r="J71" i="1" s="1"/>
  <c r="J73" i="1" s="1"/>
  <c r="F60" i="1"/>
  <c r="F71" i="1" s="1"/>
  <c r="F73" i="1" s="1"/>
  <c r="I60" i="1"/>
  <c r="I71" i="1" s="1"/>
  <c r="I73" i="1" s="1"/>
  <c r="L60" i="1"/>
  <c r="L71" i="1" s="1"/>
  <c r="H60" i="1"/>
  <c r="H71" i="1" s="1"/>
  <c r="H73" i="1" s="1"/>
  <c r="M12" i="1"/>
  <c r="M15" i="1"/>
  <c r="M19" i="1"/>
  <c r="M21" i="1"/>
  <c r="M24" i="1"/>
  <c r="M26" i="1"/>
  <c r="M29" i="1"/>
  <c r="M32" i="1"/>
  <c r="M34" i="1"/>
  <c r="M45" i="1"/>
  <c r="M59" i="1"/>
  <c r="E60" i="1"/>
  <c r="E71" i="1" s="1"/>
  <c r="E73" i="1" s="1"/>
  <c r="M37" i="1"/>
  <c r="M71" i="1" l="1"/>
  <c r="M60" i="1"/>
</calcChain>
</file>

<file path=xl/sharedStrings.xml><?xml version="1.0" encoding="utf-8"?>
<sst xmlns="http://schemas.openxmlformats.org/spreadsheetml/2006/main" count="235" uniqueCount="156">
  <si>
    <t>(euro)</t>
  </si>
  <si>
    <t>Nr.p.k.</t>
  </si>
  <si>
    <t>Mērķis</t>
  </si>
  <si>
    <t>Līguma noslēgšanas datums</t>
  </si>
  <si>
    <t>Saistību apmērs</t>
  </si>
  <si>
    <t>Pagasts/Gulbene/ Novads</t>
  </si>
  <si>
    <t>turpmākajos gados</t>
  </si>
  <si>
    <t>pavisam (1.+2.+3.+4.+ 5+.6.+7.+8.)</t>
  </si>
  <si>
    <t>A</t>
  </si>
  <si>
    <t>D</t>
  </si>
  <si>
    <t>E</t>
  </si>
  <si>
    <t>Aizņēmumi</t>
  </si>
  <si>
    <t>1</t>
  </si>
  <si>
    <t>Tirzas pagasts</t>
  </si>
  <si>
    <t xml:space="preserve">ELFLA projekta "Saieta nama "Biedrības nams"" rekonstrukcija (jumta nomaiņa) un vienkāršotā rekonstrukcija "īstenošana_x000D_
</t>
  </si>
  <si>
    <t>04.04.2013</t>
  </si>
  <si>
    <t>2</t>
  </si>
  <si>
    <t>Litenes pagasts</t>
  </si>
  <si>
    <t>ELFLA projekta "Ceļa posma Litenes stacija-Sopuļi-Jaunsilenieki, pievedceļš Jaunsileniekiem, Sopuļi - Monte - Betona tilts pārbūve" īstenošana</t>
  </si>
  <si>
    <t>26.05.2017</t>
  </si>
  <si>
    <t>3</t>
  </si>
  <si>
    <t>Rankas pagasts</t>
  </si>
  <si>
    <t>ELFLA projekta "Ceļa posma Ranka-Rankas stacija pārbūve" īstenošana</t>
  </si>
  <si>
    <t>4</t>
  </si>
  <si>
    <t>Lejasciema pagasts</t>
  </si>
  <si>
    <t>ELFLA projekta "Ceļa Mulcupes -Grimnauži īstenošana" īstenošana</t>
  </si>
  <si>
    <t>23.09.2016</t>
  </si>
  <si>
    <t>5</t>
  </si>
  <si>
    <t>ELFLA projekta "Ceļa posma Krimi - Alsupes pārbūve" īstenošana</t>
  </si>
  <si>
    <t>6</t>
  </si>
  <si>
    <t>Beļavas pagasts</t>
  </si>
  <si>
    <t>ELFLA projekta "Ceļa posma Krūzītes -Spriņģi pārbūve" īstenošana</t>
  </si>
  <si>
    <t>22.07.2016</t>
  </si>
  <si>
    <t>7</t>
  </si>
  <si>
    <t>Stāmerienas pagasts</t>
  </si>
  <si>
    <t>ELFLA projekta "Ceļa posma Priednieki  - Āboliņi - Staubernieki pārbūve" īstenošana</t>
  </si>
  <si>
    <t>8</t>
  </si>
  <si>
    <t>Jaungulbenes pagasts</t>
  </si>
  <si>
    <t>ELFLA projekta "Ceļa posma Silalauzas - Kalniņi pārbūve" īstenošana</t>
  </si>
  <si>
    <t>9</t>
  </si>
  <si>
    <t>Gulbene</t>
  </si>
  <si>
    <t>Gulbenes novada vēstures un mākslas muzeja vienkāršotā renovācija un teritorijas labiekārtošana- investīcijas valsts nozīmes arhitektūras piemineklī</t>
  </si>
  <si>
    <t>16.07.2013</t>
  </si>
  <si>
    <t>10</t>
  </si>
  <si>
    <t>Izglītības iestāžu investīciju projekta "Mūzikas instrumentu piegāde Lejasciema vidusskolas pūtēju orķestrim" īstenošana</t>
  </si>
  <si>
    <t>28.04.2017</t>
  </si>
  <si>
    <t>11</t>
  </si>
  <si>
    <t>Kultūras iestāžu investīciju projekta "Apkures katla nomaiņa Ozolkalna kultūras un sporta centrā "Zīļuks""īstenošana</t>
  </si>
  <si>
    <t>02.11.2017</t>
  </si>
  <si>
    <t>12</t>
  </si>
  <si>
    <t>Prioritārā investīciju projekta "Apkures katla nomaiņa Ozolkalna kultūras un sporta centrā "Zīļuks"" īstenošana</t>
  </si>
  <si>
    <t>06.10.2017</t>
  </si>
  <si>
    <t>13</t>
  </si>
  <si>
    <t>Projekta „Būvprojekta izstrāde ēkai "Jaungulbenes alejas" Jaungulbenes pagsatā, Gulbenes novadā” īstenošana</t>
  </si>
  <si>
    <t>02.03.2017</t>
  </si>
  <si>
    <t>14</t>
  </si>
  <si>
    <t>Projekta „Būvprojekta izstrāde ēkai Vidus ielā 7, Gulbenē” īstenošana</t>
  </si>
  <si>
    <t>15</t>
  </si>
  <si>
    <t>Novads</t>
  </si>
  <si>
    <t>Projekta "Gulbenes novada sociālā dienesta pārbūves būvprojekta izstrāde" īstenošana</t>
  </si>
  <si>
    <t>02.05.2017</t>
  </si>
  <si>
    <t>16</t>
  </si>
  <si>
    <t>Lizuma pagasts</t>
  </si>
  <si>
    <t>Projekta „Lizuma vidusskolas infrastruktūras un materiāli tehniskās bāzes uzlabošana” īstenošana</t>
  </si>
  <si>
    <t>17</t>
  </si>
  <si>
    <t>Projekta "Stāmerienas pils jumta un fasādes atjaunošanas un restaurācijas būvprojekta izstrāde" īstenošana</t>
  </si>
  <si>
    <t>29.06.2017</t>
  </si>
  <si>
    <t>18</t>
  </si>
  <si>
    <t>ELFLA projekta "Meliorācijas sistēmas atjaunošana Beļavas pagastā" īstenošana</t>
  </si>
  <si>
    <t>04.05.2018</t>
  </si>
  <si>
    <t>19</t>
  </si>
  <si>
    <t xml:space="preserve">Pašvaldības autonomo funkciju veikšanai nepieciešamā transporta iegāde(jauniešu centram "Bāze")
</t>
  </si>
  <si>
    <t>03.05.2018</t>
  </si>
  <si>
    <t>20</t>
  </si>
  <si>
    <t xml:space="preserve">ELFLA projekta "Lizuma muižas vecā parka jaunā dzīve" īstenošana_x000D_
</t>
  </si>
  <si>
    <t>21</t>
  </si>
  <si>
    <t>ERAF projekta (Nr.5.6.2.0/16/I/010) "Infrastruktūras uzlabošana uzņēmējdarbības attīstībai Brīvības ielas zonā" īstenošanai</t>
  </si>
  <si>
    <t>14.05.2019</t>
  </si>
  <si>
    <t>22</t>
  </si>
  <si>
    <t>ERAF projekta (Nr.8.1.2.0/17/I/013)  "Gulbenes novada vispārējo izglītības iestāžu mācību vides uzlabošana" īstenošanai</t>
  </si>
  <si>
    <t>31.05.2019</t>
  </si>
  <si>
    <t>23</t>
  </si>
  <si>
    <t>Latvijas - Krievijas pārrobežu sadarbības programmas projekta (Nr. LV-RU-023) “Parki bez robežām” investīciju daļas īstenošana</t>
  </si>
  <si>
    <t>25.11.2019</t>
  </si>
  <si>
    <t>24</t>
  </si>
  <si>
    <t>ERAF projekta (Nr.8.1.2.0/17/I/013) “Gulbenes novada vispārējo izglītības iestāžu mācību vides uzlabošana” īstenošana</t>
  </si>
  <si>
    <t>26.03.2020</t>
  </si>
  <si>
    <t>25</t>
  </si>
  <si>
    <t>EKII projekta (Nr.EKII-3/8) “Saules enerģijas izmantošana Gulbenes novada pašvaldības administrācijas ēkā” īstenošana</t>
  </si>
  <si>
    <t>05.05.2020</t>
  </si>
  <si>
    <t>26</t>
  </si>
  <si>
    <t xml:space="preserve">ERAF projekta (Nr.5.6.2.0/19/I/014) “Infrastruktūras uzlabošana uzņēmējdarbības attīstībai Gulbenes novadā” īstenošana_x000D_
</t>
  </si>
  <si>
    <t>03.08.2020</t>
  </si>
  <si>
    <t>27</t>
  </si>
  <si>
    <t xml:space="preserve">Projekta “Baložu ielas Gulbenē pārbūve” īstenošana_x000D_
</t>
  </si>
  <si>
    <t>06.08.2020</t>
  </si>
  <si>
    <t>28</t>
  </si>
  <si>
    <t>Līgo pagasts</t>
  </si>
  <si>
    <t xml:space="preserve">Projekta “Pašvaldības autoceļa “Siltais – Ušuri” atjaunošana Līgo pagastā, Gulbenes novadā” īstenošana_x000D_
</t>
  </si>
  <si>
    <t>29</t>
  </si>
  <si>
    <t>ERAF projekta (Nr.9.3.1.1/19/I/044) "Pakalpojumu infrastruktūras attīstība deinstitucionalizācijas plānu īstenošanai Gulbenes novadā" īstenošanai</t>
  </si>
  <si>
    <t>25.03.2021</t>
  </si>
  <si>
    <t>30</t>
  </si>
  <si>
    <t>ERAF projekta (Nr.5.6.2.0/19/I/014) “Infrastruktūras uzlabošana uzņēmējdarbības attīstībai Gulbenes novadā” īstenošana</t>
  </si>
  <si>
    <t>31</t>
  </si>
  <si>
    <t>Projekta "Jaunās ielas Gulbenē pārbūve" īstenošanai</t>
  </si>
  <si>
    <t>06.05.2021</t>
  </si>
  <si>
    <t>32</t>
  </si>
  <si>
    <t>Investīciju projektu īstenošanai (saistību pārjaunojums)</t>
  </si>
  <si>
    <t>15.06.2021</t>
  </si>
  <si>
    <t>33</t>
  </si>
  <si>
    <t>34</t>
  </si>
  <si>
    <t>35</t>
  </si>
  <si>
    <t>36</t>
  </si>
  <si>
    <t xml:space="preserve">Projekta "Rekonstruēt Lejasciema vidusskolas (pagasta) sporta laukuma (stadiona) skrejceļu, atbilstoši drošības un kvalitātes kritērijiem" īstenošana_x000D_
</t>
  </si>
  <si>
    <t>26.08.2021</t>
  </si>
  <si>
    <t>37</t>
  </si>
  <si>
    <t xml:space="preserve">Prioritārā investīciju projekta "Rankas kultūras nama jumta seguma nomaiņa" īstenošana_x000D_
</t>
  </si>
  <si>
    <t>27.08.2021</t>
  </si>
  <si>
    <t>38</t>
  </si>
  <si>
    <t xml:space="preserve">Budžeta un finanšu vadībai, lai nodrošinātu 2021.gada uzturēšanas izdevumu finansēšanu_x000D_
</t>
  </si>
  <si>
    <t>20.09.2021</t>
  </si>
  <si>
    <t>39</t>
  </si>
  <si>
    <t xml:space="preserve">Projekta "Vienības ielas posma Beļavas pagastā Gulbenes novadā un piegulošās teritorijas seguma atjaunošana" īstenošana_x000D_
</t>
  </si>
  <si>
    <t>13.10.2021</t>
  </si>
  <si>
    <t>40</t>
  </si>
  <si>
    <t>Stradu pagasts</t>
  </si>
  <si>
    <t xml:space="preserve">Projekta "Sporta ielas posma Stradu pagastā Gulbenes novadā seguma atjaunošana, stāvlaukuma un gājēju celiņa izbūve" īstenošana_x000D_
</t>
  </si>
  <si>
    <t>41</t>
  </si>
  <si>
    <t>Projekta "Stadiona skrejceļa un futbola laukuma pārbūve Skolas ielā 12A, Gulbenē" īstenošana</t>
  </si>
  <si>
    <t>02.11.2021</t>
  </si>
  <si>
    <t>x</t>
  </si>
  <si>
    <t>Galvojumi</t>
  </si>
  <si>
    <t>Luminor Bank</t>
  </si>
  <si>
    <t>ES KF projekts "Atkritumu apglabāšanas poligona "Kaudzītes" infrastruktūras attīstība"</t>
  </si>
  <si>
    <t>17.09.2012</t>
  </si>
  <si>
    <t>"SEB banka" AS</t>
  </si>
  <si>
    <t>Studiju maksas kredīts</t>
  </si>
  <si>
    <t>08.11.2010</t>
  </si>
  <si>
    <t>Valsts kase</t>
  </si>
  <si>
    <t>Kohēzijas fonda projekta Nr.4.3.1.0/17/A/080 "Centralizētās siltumapgādes sistēmas energoefektivitātes uzlabošana Gulbenes novada Stradu pagastā" īstenošana</t>
  </si>
  <si>
    <t>17.06.2019</t>
  </si>
  <si>
    <t>Kohēzijas fonda projekta Nr.4.3.1.0/17/A/081 "Centralizētās siltumapgādes sistēmas ražošanas avota efektivitātes paaugstināšana Gulbenes novada Stradu pagastā" īstenošanai</t>
  </si>
  <si>
    <t>11.06.2020</t>
  </si>
  <si>
    <t>Kohēzijas fonda projekta Nr.4.3.1.0/17/A/080 "Centralizētās siltumapgādes sistēmas energoefektivitātes uzlabošana Gulbenes novada Stradu pagastā" īstenošanai</t>
  </si>
  <si>
    <t>13.08.2020</t>
  </si>
  <si>
    <t>Citas ilgtermiņa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</si>
  <si>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</si>
  <si>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</si>
  <si>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Kopā</t>
  </si>
  <si>
    <t>Gulbenes novada pašvaldības saistības uz 01.01.2022.</t>
  </si>
  <si>
    <t>Gulbenes novada pašvaldības saistības kopā</t>
  </si>
  <si>
    <t xml:space="preserve">Galvojumi  kopā </t>
  </si>
  <si>
    <t xml:space="preserve"> Aizņēmumi   kopā </t>
  </si>
  <si>
    <t>Gulbenes novada domes priekšsēdētājs</t>
  </si>
  <si>
    <t>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</si>
</sst>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/>
    <xf numFmtId="0" fontId="4" fillId="0" borderId="0" xfId="2" applyFont="1"/>
    <xf numFmtId="0" fontId="5" fillId="0" borderId="0" xfId="1" applyFont="1" applyAlignment="1" applyProtection="1">
      <alignment horizontal="right"/>
      <protection locked="0"/>
    </xf>
    <xf numFmtId="49" fontId="6" fillId="0" borderId="4" xfId="2" applyNumberFormat="1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49" fontId="6" fillId="0" borderId="1" xfId="1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49" fontId="6" fillId="0" borderId="0" xfId="1" applyNumberFormat="1" applyFont="1" applyAlignment="1">
      <alignment horizontal="center" wrapText="1"/>
    </xf>
    <xf numFmtId="49" fontId="7" fillId="0" borderId="6" xfId="1" applyNumberFormat="1" applyFont="1" applyBorder="1" applyAlignment="1">
      <alignment wrapText="1"/>
    </xf>
    <xf numFmtId="49" fontId="3" fillId="0" borderId="0" xfId="1" applyNumberFormat="1" applyFont="1" applyAlignment="1">
      <alignment horizontal="left" wrapText="1"/>
    </xf>
    <xf numFmtId="0" fontId="6" fillId="0" borderId="1" xfId="1" applyFont="1" applyBorder="1" applyAlignment="1">
      <alignment horizontal="center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 applyProtection="1">
      <alignment vertical="center" wrapText="1"/>
      <protection locked="0"/>
    </xf>
    <xf numFmtId="3" fontId="6" fillId="0" borderId="1" xfId="1" applyNumberFormat="1" applyFont="1" applyBorder="1" applyAlignment="1" applyProtection="1">
      <alignment vertical="center"/>
      <protection locked="0"/>
    </xf>
    <xf numFmtId="3" fontId="7" fillId="0" borderId="1" xfId="1" applyNumberFormat="1" applyFont="1" applyBorder="1" applyAlignment="1">
      <alignment vertical="center" wrapText="1"/>
    </xf>
    <xf numFmtId="0" fontId="8" fillId="0" borderId="0" xfId="1" applyFont="1" applyAlignment="1">
      <alignment horizontal="center" wrapText="1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wrapText="1"/>
      <protection locked="0"/>
    </xf>
    <xf numFmtId="49" fontId="7" fillId="0" borderId="0" xfId="1" applyNumberFormat="1" applyFont="1" applyAlignment="1" applyProtection="1">
      <alignment wrapText="1"/>
      <protection locked="0"/>
    </xf>
    <xf numFmtId="4" fontId="6" fillId="0" borderId="0" xfId="1" applyNumberFormat="1" applyFont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/>
      <protection locked="0"/>
    </xf>
    <xf numFmtId="3" fontId="7" fillId="0" borderId="1" xfId="1" applyNumberFormat="1" applyFont="1" applyBorder="1" applyAlignment="1">
      <alignment horizontal="right" vertical="center" wrapText="1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vertical="center" wrapText="1"/>
      <protection locked="0"/>
    </xf>
    <xf numFmtId="0" fontId="6" fillId="0" borderId="0" xfId="1" applyFont="1" applyAlignment="1">
      <alignment horizontal="right" vertical="center" wrapText="1"/>
    </xf>
    <xf numFmtId="49" fontId="5" fillId="0" borderId="0" xfId="1" applyNumberFormat="1" applyFont="1" applyAlignment="1">
      <alignment vertical="center" wrapText="1"/>
    </xf>
    <xf numFmtId="0" fontId="5" fillId="0" borderId="8" xfId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2" fillId="0" borderId="0" xfId="1" applyNumberFormat="1" applyFont="1" applyProtection="1">
      <protection locked="0"/>
    </xf>
    <xf numFmtId="49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49" fontId="6" fillId="0" borderId="4" xfId="1" applyNumberFormat="1" applyFont="1" applyBorder="1" applyAlignment="1" applyProtection="1">
      <alignment horizontal="center" vertical="center" wrapText="1"/>
      <protection locked="0"/>
    </xf>
    <xf numFmtId="49" fontId="6" fillId="0" borderId="4" xfId="1" applyNumberFormat="1" applyFont="1" applyBorder="1" applyAlignment="1" applyProtection="1">
      <alignment vertical="center" wrapText="1"/>
      <protection locked="0"/>
    </xf>
    <xf numFmtId="3" fontId="6" fillId="0" borderId="4" xfId="1" applyNumberFormat="1" applyFont="1" applyBorder="1" applyAlignment="1" applyProtection="1">
      <alignment vertical="center"/>
      <protection locked="0"/>
    </xf>
    <xf numFmtId="3" fontId="7" fillId="0" borderId="4" xfId="1" applyNumberFormat="1" applyFont="1" applyBorder="1" applyAlignment="1">
      <alignment vertical="center" wrapText="1"/>
    </xf>
    <xf numFmtId="49" fontId="6" fillId="0" borderId="5" xfId="1" applyNumberFormat="1" applyFont="1" applyBorder="1" applyAlignment="1" applyProtection="1">
      <alignment horizontal="center" vertical="center" wrapText="1"/>
      <protection locked="0"/>
    </xf>
    <xf numFmtId="49" fontId="6" fillId="0" borderId="5" xfId="1" applyNumberFormat="1" applyFont="1" applyBorder="1" applyAlignment="1" applyProtection="1">
      <alignment vertical="center" wrapText="1"/>
      <protection locked="0"/>
    </xf>
    <xf numFmtId="3" fontId="6" fillId="0" borderId="5" xfId="1" applyNumberFormat="1" applyFont="1" applyBorder="1" applyAlignment="1" applyProtection="1">
      <alignment vertical="center"/>
      <protection locked="0"/>
    </xf>
    <xf numFmtId="3" fontId="7" fillId="0" borderId="5" xfId="1" applyNumberFormat="1" applyFont="1" applyBorder="1" applyAlignment="1">
      <alignment vertical="center" wrapText="1"/>
    </xf>
    <xf numFmtId="49" fontId="3" fillId="2" borderId="13" xfId="1" applyNumberFormat="1" applyFont="1" applyFill="1" applyBorder="1" applyAlignment="1">
      <alignment horizontal="left" wrapText="1"/>
    </xf>
    <xf numFmtId="3" fontId="7" fillId="2" borderId="13" xfId="1" applyNumberFormat="1" applyFont="1" applyFill="1" applyBorder="1" applyAlignment="1">
      <alignment horizontal="right" vertical="center" wrapText="1"/>
    </xf>
    <xf numFmtId="3" fontId="7" fillId="2" borderId="14" xfId="1" applyNumberFormat="1" applyFont="1" applyFill="1" applyBorder="1" applyAlignment="1">
      <alignment horizontal="right" vertical="center"/>
    </xf>
    <xf numFmtId="3" fontId="7" fillId="2" borderId="1" xfId="1" applyNumberFormat="1" applyFont="1" applyFill="1" applyBorder="1" applyAlignment="1">
      <alignment vertical="center" wrapText="1"/>
    </xf>
    <xf numFmtId="3" fontId="7" fillId="2" borderId="14" xfId="1" applyNumberFormat="1" applyFont="1" applyFill="1" applyBorder="1" applyAlignment="1">
      <alignment vertical="center" wrapText="1"/>
    </xf>
    <xf numFmtId="49" fontId="3" fillId="2" borderId="13" xfId="1" applyNumberFormat="1" applyFont="1" applyFill="1" applyBorder="1" applyAlignment="1">
      <alignment horizontal="right" wrapText="1"/>
    </xf>
    <xf numFmtId="3" fontId="7" fillId="2" borderId="14" xfId="1" applyNumberFormat="1" applyFont="1" applyFill="1" applyBorder="1" applyAlignment="1">
      <alignment horizontal="right"/>
    </xf>
    <xf numFmtId="49" fontId="7" fillId="2" borderId="13" xfId="1" applyNumberFormat="1" applyFont="1" applyFill="1" applyBorder="1" applyAlignment="1" applyProtection="1">
      <alignment vertical="center" wrapText="1"/>
      <protection locked="0"/>
    </xf>
    <xf numFmtId="3" fontId="7" fillId="2" borderId="13" xfId="1" applyNumberFormat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horizontal="center" wrapText="1"/>
    </xf>
    <xf numFmtId="49" fontId="6" fillId="0" borderId="15" xfId="1" applyNumberFormat="1" applyFont="1" applyBorder="1" applyAlignment="1" applyProtection="1">
      <alignment horizontal="center" vertical="center" wrapText="1"/>
      <protection locked="0"/>
    </xf>
    <xf numFmtId="49" fontId="6" fillId="0" borderId="15" xfId="1" applyNumberFormat="1" applyFont="1" applyBorder="1" applyAlignment="1" applyProtection="1">
      <alignment vertical="center" wrapText="1"/>
      <protection locked="0"/>
    </xf>
    <xf numFmtId="3" fontId="6" fillId="0" borderId="15" xfId="1" applyNumberFormat="1" applyFont="1" applyBorder="1" applyAlignment="1" applyProtection="1">
      <alignment vertical="center"/>
      <protection locked="0"/>
    </xf>
    <xf numFmtId="3" fontId="7" fillId="0" borderId="15" xfId="1" applyNumberFormat="1" applyFont="1" applyBorder="1" applyAlignment="1">
      <alignment vertical="center" wrapText="1"/>
    </xf>
    <xf numFmtId="49" fontId="7" fillId="2" borderId="1" xfId="1" applyNumberFormat="1" applyFont="1" applyFill="1" applyBorder="1" applyAlignment="1" applyProtection="1">
      <alignment vertical="center" wrapText="1"/>
      <protection locked="0"/>
    </xf>
    <xf numFmtId="3" fontId="7" fillId="2" borderId="1" xfId="1" applyNumberFormat="1" applyFont="1" applyFill="1" applyBorder="1" applyAlignment="1" applyProtection="1">
      <alignment vertical="center"/>
      <protection locked="0"/>
    </xf>
    <xf numFmtId="49" fontId="3" fillId="2" borderId="1" xfId="1" applyNumberFormat="1" applyFont="1" applyFill="1" applyBorder="1" applyAlignment="1" applyProtection="1">
      <alignment vertical="center" wrapText="1"/>
      <protection locked="0"/>
    </xf>
    <xf numFmtId="49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49" fontId="3" fillId="2" borderId="4" xfId="1" applyNumberFormat="1" applyFont="1" applyFill="1" applyBorder="1" applyAlignment="1" applyProtection="1">
      <alignment vertical="center" wrapText="1"/>
      <protection locked="0"/>
    </xf>
    <xf numFmtId="3" fontId="7" fillId="2" borderId="4" xfId="1" applyNumberFormat="1" applyFont="1" applyFill="1" applyBorder="1" applyAlignment="1" applyProtection="1">
      <alignment vertical="center"/>
      <protection locked="0"/>
    </xf>
    <xf numFmtId="3" fontId="7" fillId="2" borderId="4" xfId="1" applyNumberFormat="1" applyFont="1" applyFill="1" applyBorder="1" applyAlignment="1">
      <alignment vertical="center" wrapText="1"/>
    </xf>
    <xf numFmtId="0" fontId="4" fillId="0" borderId="0" xfId="1" applyFont="1" applyProtection="1">
      <protection locked="0"/>
    </xf>
    <xf numFmtId="0" fontId="11" fillId="0" borderId="0" xfId="0" applyFont="1"/>
    <xf numFmtId="3" fontId="4" fillId="0" borderId="9" xfId="1" applyNumberFormat="1" applyFont="1" applyBorder="1" applyProtection="1">
      <protection locked="0"/>
    </xf>
    <xf numFmtId="49" fontId="4" fillId="0" borderId="0" xfId="2" applyNumberFormat="1" applyFont="1" applyBorder="1" applyAlignment="1">
      <alignment horizontal="left"/>
    </xf>
    <xf numFmtId="49" fontId="4" fillId="0" borderId="0" xfId="2" applyNumberFormat="1" applyFont="1" applyBorder="1" applyAlignment="1">
      <alignment horizontal="center" vertical="center"/>
    </xf>
    <xf numFmtId="49" fontId="6" fillId="0" borderId="4" xfId="1" applyNumberFormat="1" applyFont="1" applyBorder="1" applyAlignment="1" applyProtection="1">
      <alignment horizontal="left" vertical="center" wrapText="1"/>
      <protection locked="0"/>
    </xf>
    <xf numFmtId="49" fontId="6" fillId="0" borderId="1" xfId="1" applyNumberFormat="1" applyFont="1" applyBorder="1" applyAlignment="1" applyProtection="1">
      <alignment horizontal="left" wrapText="1"/>
      <protection locked="0"/>
    </xf>
    <xf numFmtId="49" fontId="6" fillId="0" borderId="4" xfId="1" applyNumberFormat="1" applyFont="1" applyBorder="1" applyAlignment="1" applyProtection="1">
      <alignment horizontal="left" wrapText="1"/>
      <protection locked="0"/>
    </xf>
    <xf numFmtId="49" fontId="6" fillId="0" borderId="5" xfId="1" applyNumberFormat="1" applyFont="1" applyBorder="1" applyAlignment="1" applyProtection="1">
      <alignment horizontal="left" wrapText="1"/>
      <protection locked="0"/>
    </xf>
    <xf numFmtId="49" fontId="3" fillId="2" borderId="13" xfId="1" applyNumberFormat="1" applyFont="1" applyFill="1" applyBorder="1" applyAlignment="1" applyProtection="1">
      <alignment horizontal="left" wrapText="1"/>
      <protection locked="0"/>
    </xf>
    <xf numFmtId="49" fontId="6" fillId="0" borderId="15" xfId="1" applyNumberFormat="1" applyFont="1" applyBorder="1" applyAlignment="1" applyProtection="1">
      <alignment horizontal="left" wrapText="1"/>
      <protection locked="0"/>
    </xf>
    <xf numFmtId="49" fontId="3" fillId="2" borderId="1" xfId="1" applyNumberFormat="1" applyFont="1" applyFill="1" applyBorder="1" applyAlignment="1" applyProtection="1">
      <alignment horizontal="left" wrapText="1"/>
      <protection locked="0"/>
    </xf>
    <xf numFmtId="3" fontId="2" fillId="0" borderId="0" xfId="1" applyNumberFormat="1" applyFont="1" applyAlignment="1" applyProtection="1">
      <alignment horizontal="center" vertical="center" wrapText="1"/>
      <protection locked="0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right" vertical="center" wrapText="1"/>
      <protection locked="0"/>
    </xf>
    <xf numFmtId="49" fontId="5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 applyProtection="1">
      <alignment vertical="center"/>
      <protection locked="0"/>
    </xf>
    <xf numFmtId="3" fontId="7" fillId="0" borderId="0" xfId="0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center"/>
    </xf>
    <xf numFmtId="3" fontId="6" fillId="0" borderId="4" xfId="1" applyNumberFormat="1" applyFont="1" applyBorder="1" applyAlignment="1" applyProtection="1">
      <alignment horizontal="right" vertical="center"/>
      <protection locked="0"/>
    </xf>
    <xf numFmtId="0" fontId="6" fillId="0" borderId="4" xfId="1" applyFont="1" applyBorder="1" applyAlignment="1" applyProtection="1">
      <alignment horizontal="right" vertical="center" wrapText="1"/>
      <protection locked="0"/>
    </xf>
    <xf numFmtId="3" fontId="7" fillId="0" borderId="4" xfId="1" applyNumberFormat="1" applyFont="1" applyBorder="1" applyAlignment="1">
      <alignment horizontal="right" vertical="center" wrapText="1"/>
    </xf>
    <xf numFmtId="49" fontId="6" fillId="0" borderId="9" xfId="1" applyNumberFormat="1" applyFont="1" applyBorder="1" applyAlignment="1" applyProtection="1">
      <alignment horizontal="center" vertical="center" wrapText="1"/>
      <protection locked="0"/>
    </xf>
    <xf numFmtId="3" fontId="7" fillId="0" borderId="9" xfId="1" applyNumberFormat="1" applyFont="1" applyBorder="1" applyAlignment="1">
      <alignment horizontal="right" vertical="center" wrapText="1"/>
    </xf>
    <xf numFmtId="49" fontId="2" fillId="0" borderId="9" xfId="1" applyNumberFormat="1" applyFont="1" applyBorder="1" applyAlignment="1" applyProtection="1">
      <alignment horizontal="center" vertical="center" wrapText="1"/>
      <protection locked="0"/>
    </xf>
    <xf numFmtId="3" fontId="4" fillId="0" borderId="9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3" fontId="4" fillId="0" borderId="19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wrapText="1"/>
    </xf>
    <xf numFmtId="3" fontId="7" fillId="0" borderId="9" xfId="1" applyNumberFormat="1" applyFont="1" applyBorder="1" applyAlignment="1" applyProtection="1">
      <alignment horizontal="right" vertical="center" wrapText="1"/>
      <protection locked="0"/>
    </xf>
    <xf numFmtId="3" fontId="4" fillId="0" borderId="7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9" fontId="6" fillId="0" borderId="1" xfId="1" applyNumberFormat="1" applyFont="1" applyBorder="1" applyAlignment="1">
      <alignment horizontal="left" vertical="center" wrapText="1"/>
    </xf>
    <xf numFmtId="49" fontId="3" fillId="2" borderId="10" xfId="1" applyNumberFormat="1" applyFont="1" applyFill="1" applyBorder="1" applyAlignment="1">
      <alignment horizontal="left" vertical="center" wrapText="1"/>
    </xf>
    <xf numFmtId="49" fontId="3" fillId="2" borderId="12" xfId="1" applyNumberFormat="1" applyFont="1" applyFill="1" applyBorder="1" applyAlignment="1">
      <alignment horizontal="left" vertical="center" wrapText="1"/>
    </xf>
    <xf numFmtId="49" fontId="3" fillId="2" borderId="10" xfId="1" applyNumberFormat="1" applyFont="1" applyFill="1" applyBorder="1" applyAlignment="1">
      <alignment horizontal="left" wrapText="1"/>
    </xf>
    <xf numFmtId="49" fontId="3" fillId="2" borderId="12" xfId="1" applyNumberFormat="1" applyFont="1" applyFill="1" applyBorder="1" applyAlignment="1">
      <alignment horizontal="left" wrapText="1"/>
    </xf>
    <xf numFmtId="49" fontId="3" fillId="2" borderId="10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12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9" xfId="1" applyFont="1" applyBorder="1" applyAlignment="1" applyProtection="1">
      <alignment horizontal="right"/>
      <protection locked="0"/>
    </xf>
    <xf numFmtId="49" fontId="7" fillId="0" borderId="9" xfId="1" applyNumberFormat="1" applyFont="1" applyBorder="1" applyAlignment="1" applyProtection="1">
      <alignment horizontal="right" vertical="center" wrapText="1"/>
      <protection locked="0"/>
    </xf>
    <xf numFmtId="49" fontId="4" fillId="0" borderId="19" xfId="1" applyNumberFormat="1" applyFont="1" applyBorder="1" applyAlignment="1" applyProtection="1">
      <alignment horizontal="right" vertical="center" wrapText="1"/>
      <protection locked="0"/>
    </xf>
    <xf numFmtId="49" fontId="3" fillId="2" borderId="16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17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wrapText="1"/>
      <protection locked="0"/>
    </xf>
    <xf numFmtId="49" fontId="2" fillId="0" borderId="1" xfId="1" applyNumberFormat="1" applyFont="1" applyBorder="1" applyAlignment="1" applyProtection="1">
      <alignment horizontal="left" vertical="center" wrapText="1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</cellXfs>
  <cellStyles count="3">
    <cellStyle name="Normal_Pamatformas" xfId="1" xr:uid="{25C4FED6-1825-4DA3-B2AF-9C32A28064E2}"/>
    <cellStyle name="Normal_Veidlapa_2008_oktobris_(5.piel)_(2)" xfId="2" xr:uid="{A7DD499F-2E64-4F6A-8EE8-06009B94D469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F415-013B-490C-A509-8D6742EE20AD}">
  <dimension ref="A1:HM78"/>
  <sheetViews>
    <sheetView showGridLines="0" tabSelected="1" topLeftCell="A64" zoomScale="93" zoomScaleNormal="93" zoomScaleSheetLayoutView="57" workbookViewId="0">
      <selection activeCell="J79" sqref="J79"/>
    </sheetView>
  </sheetViews>
  <sheetFormatPr defaultColWidth="9.140625" defaultRowHeight="15.75" x14ac:dyDescent="0.25"/>
  <cols>
    <col min="1" max="1" width="5" style="1" customWidth="1"/>
    <col min="2" max="2" width="16.28515625" style="2" customWidth="1"/>
    <col min="3" max="3" width="25" style="2" customWidth="1"/>
    <col min="4" max="4" width="11.85546875" style="2" customWidth="1"/>
    <col min="5" max="13" width="12.140625" style="1" customWidth="1"/>
    <col min="14" max="221" width="9.140625" style="1"/>
    <col min="232" max="232" width="7.140625" customWidth="1"/>
    <col min="233" max="233" width="14.140625" customWidth="1"/>
    <col min="234" max="235" width="12.42578125" customWidth="1"/>
    <col min="236" max="236" width="25" customWidth="1"/>
    <col min="237" max="237" width="11.85546875" customWidth="1"/>
    <col min="238" max="246" width="13.28515625" customWidth="1"/>
    <col min="247" max="267" width="0" hidden="1" customWidth="1"/>
    <col min="268" max="268" width="13.85546875" bestFit="1" customWidth="1"/>
    <col min="488" max="488" width="7.140625" customWidth="1"/>
    <col min="489" max="489" width="14.140625" customWidth="1"/>
    <col min="490" max="491" width="12.42578125" customWidth="1"/>
    <col min="492" max="492" width="25" customWidth="1"/>
    <col min="493" max="493" width="11.85546875" customWidth="1"/>
    <col min="494" max="502" width="13.28515625" customWidth="1"/>
    <col min="503" max="523" width="0" hidden="1" customWidth="1"/>
    <col min="524" max="524" width="13.85546875" bestFit="1" customWidth="1"/>
    <col min="744" max="744" width="7.140625" customWidth="1"/>
    <col min="745" max="745" width="14.140625" customWidth="1"/>
    <col min="746" max="747" width="12.42578125" customWidth="1"/>
    <col min="748" max="748" width="25" customWidth="1"/>
    <col min="749" max="749" width="11.85546875" customWidth="1"/>
    <col min="750" max="758" width="13.28515625" customWidth="1"/>
    <col min="759" max="779" width="0" hidden="1" customWidth="1"/>
    <col min="780" max="780" width="13.85546875" bestFit="1" customWidth="1"/>
    <col min="1000" max="1000" width="7.140625" customWidth="1"/>
    <col min="1001" max="1001" width="14.140625" customWidth="1"/>
    <col min="1002" max="1003" width="12.42578125" customWidth="1"/>
    <col min="1004" max="1004" width="25" customWidth="1"/>
    <col min="1005" max="1005" width="11.85546875" customWidth="1"/>
    <col min="1006" max="1014" width="13.28515625" customWidth="1"/>
    <col min="1015" max="1035" width="0" hidden="1" customWidth="1"/>
    <col min="1036" max="1036" width="13.85546875" bestFit="1" customWidth="1"/>
    <col min="1256" max="1256" width="7.140625" customWidth="1"/>
    <col min="1257" max="1257" width="14.140625" customWidth="1"/>
    <col min="1258" max="1259" width="12.42578125" customWidth="1"/>
    <col min="1260" max="1260" width="25" customWidth="1"/>
    <col min="1261" max="1261" width="11.85546875" customWidth="1"/>
    <col min="1262" max="1270" width="13.28515625" customWidth="1"/>
    <col min="1271" max="1291" width="0" hidden="1" customWidth="1"/>
    <col min="1292" max="1292" width="13.85546875" bestFit="1" customWidth="1"/>
    <col min="1512" max="1512" width="7.140625" customWidth="1"/>
    <col min="1513" max="1513" width="14.140625" customWidth="1"/>
    <col min="1514" max="1515" width="12.42578125" customWidth="1"/>
    <col min="1516" max="1516" width="25" customWidth="1"/>
    <col min="1517" max="1517" width="11.85546875" customWidth="1"/>
    <col min="1518" max="1526" width="13.28515625" customWidth="1"/>
    <col min="1527" max="1547" width="0" hidden="1" customWidth="1"/>
    <col min="1548" max="1548" width="13.85546875" bestFit="1" customWidth="1"/>
    <col min="1768" max="1768" width="7.140625" customWidth="1"/>
    <col min="1769" max="1769" width="14.140625" customWidth="1"/>
    <col min="1770" max="1771" width="12.42578125" customWidth="1"/>
    <col min="1772" max="1772" width="25" customWidth="1"/>
    <col min="1773" max="1773" width="11.85546875" customWidth="1"/>
    <col min="1774" max="1782" width="13.28515625" customWidth="1"/>
    <col min="1783" max="1803" width="0" hidden="1" customWidth="1"/>
    <col min="1804" max="1804" width="13.85546875" bestFit="1" customWidth="1"/>
    <col min="2024" max="2024" width="7.140625" customWidth="1"/>
    <col min="2025" max="2025" width="14.140625" customWidth="1"/>
    <col min="2026" max="2027" width="12.42578125" customWidth="1"/>
    <col min="2028" max="2028" width="25" customWidth="1"/>
    <col min="2029" max="2029" width="11.85546875" customWidth="1"/>
    <col min="2030" max="2038" width="13.28515625" customWidth="1"/>
    <col min="2039" max="2059" width="0" hidden="1" customWidth="1"/>
    <col min="2060" max="2060" width="13.85546875" bestFit="1" customWidth="1"/>
    <col min="2280" max="2280" width="7.140625" customWidth="1"/>
    <col min="2281" max="2281" width="14.140625" customWidth="1"/>
    <col min="2282" max="2283" width="12.42578125" customWidth="1"/>
    <col min="2284" max="2284" width="25" customWidth="1"/>
    <col min="2285" max="2285" width="11.85546875" customWidth="1"/>
    <col min="2286" max="2294" width="13.28515625" customWidth="1"/>
    <col min="2295" max="2315" width="0" hidden="1" customWidth="1"/>
    <col min="2316" max="2316" width="13.85546875" bestFit="1" customWidth="1"/>
    <col min="2536" max="2536" width="7.140625" customWidth="1"/>
    <col min="2537" max="2537" width="14.140625" customWidth="1"/>
    <col min="2538" max="2539" width="12.42578125" customWidth="1"/>
    <col min="2540" max="2540" width="25" customWidth="1"/>
    <col min="2541" max="2541" width="11.85546875" customWidth="1"/>
    <col min="2542" max="2550" width="13.28515625" customWidth="1"/>
    <col min="2551" max="2571" width="0" hidden="1" customWidth="1"/>
    <col min="2572" max="2572" width="13.85546875" bestFit="1" customWidth="1"/>
    <col min="2792" max="2792" width="7.140625" customWidth="1"/>
    <col min="2793" max="2793" width="14.140625" customWidth="1"/>
    <col min="2794" max="2795" width="12.42578125" customWidth="1"/>
    <col min="2796" max="2796" width="25" customWidth="1"/>
    <col min="2797" max="2797" width="11.85546875" customWidth="1"/>
    <col min="2798" max="2806" width="13.28515625" customWidth="1"/>
    <col min="2807" max="2827" width="0" hidden="1" customWidth="1"/>
    <col min="2828" max="2828" width="13.85546875" bestFit="1" customWidth="1"/>
    <col min="3048" max="3048" width="7.140625" customWidth="1"/>
    <col min="3049" max="3049" width="14.140625" customWidth="1"/>
    <col min="3050" max="3051" width="12.42578125" customWidth="1"/>
    <col min="3052" max="3052" width="25" customWidth="1"/>
    <col min="3053" max="3053" width="11.85546875" customWidth="1"/>
    <col min="3054" max="3062" width="13.28515625" customWidth="1"/>
    <col min="3063" max="3083" width="0" hidden="1" customWidth="1"/>
    <col min="3084" max="3084" width="13.85546875" bestFit="1" customWidth="1"/>
    <col min="3304" max="3304" width="7.140625" customWidth="1"/>
    <col min="3305" max="3305" width="14.140625" customWidth="1"/>
    <col min="3306" max="3307" width="12.42578125" customWidth="1"/>
    <col min="3308" max="3308" width="25" customWidth="1"/>
    <col min="3309" max="3309" width="11.85546875" customWidth="1"/>
    <col min="3310" max="3318" width="13.28515625" customWidth="1"/>
    <col min="3319" max="3339" width="0" hidden="1" customWidth="1"/>
    <col min="3340" max="3340" width="13.85546875" bestFit="1" customWidth="1"/>
    <col min="3560" max="3560" width="7.140625" customWidth="1"/>
    <col min="3561" max="3561" width="14.140625" customWidth="1"/>
    <col min="3562" max="3563" width="12.42578125" customWidth="1"/>
    <col min="3564" max="3564" width="25" customWidth="1"/>
    <col min="3565" max="3565" width="11.85546875" customWidth="1"/>
    <col min="3566" max="3574" width="13.28515625" customWidth="1"/>
    <col min="3575" max="3595" width="0" hidden="1" customWidth="1"/>
    <col min="3596" max="3596" width="13.85546875" bestFit="1" customWidth="1"/>
    <col min="3816" max="3816" width="7.140625" customWidth="1"/>
    <col min="3817" max="3817" width="14.140625" customWidth="1"/>
    <col min="3818" max="3819" width="12.42578125" customWidth="1"/>
    <col min="3820" max="3820" width="25" customWidth="1"/>
    <col min="3821" max="3821" width="11.85546875" customWidth="1"/>
    <col min="3822" max="3830" width="13.28515625" customWidth="1"/>
    <col min="3831" max="3851" width="0" hidden="1" customWidth="1"/>
    <col min="3852" max="3852" width="13.85546875" bestFit="1" customWidth="1"/>
    <col min="4072" max="4072" width="7.140625" customWidth="1"/>
    <col min="4073" max="4073" width="14.140625" customWidth="1"/>
    <col min="4074" max="4075" width="12.42578125" customWidth="1"/>
    <col min="4076" max="4076" width="25" customWidth="1"/>
    <col min="4077" max="4077" width="11.85546875" customWidth="1"/>
    <col min="4078" max="4086" width="13.28515625" customWidth="1"/>
    <col min="4087" max="4107" width="0" hidden="1" customWidth="1"/>
    <col min="4108" max="4108" width="13.85546875" bestFit="1" customWidth="1"/>
    <col min="4328" max="4328" width="7.140625" customWidth="1"/>
    <col min="4329" max="4329" width="14.140625" customWidth="1"/>
    <col min="4330" max="4331" width="12.42578125" customWidth="1"/>
    <col min="4332" max="4332" width="25" customWidth="1"/>
    <col min="4333" max="4333" width="11.85546875" customWidth="1"/>
    <col min="4334" max="4342" width="13.28515625" customWidth="1"/>
    <col min="4343" max="4363" width="0" hidden="1" customWidth="1"/>
    <col min="4364" max="4364" width="13.85546875" bestFit="1" customWidth="1"/>
    <col min="4584" max="4584" width="7.140625" customWidth="1"/>
    <col min="4585" max="4585" width="14.140625" customWidth="1"/>
    <col min="4586" max="4587" width="12.42578125" customWidth="1"/>
    <col min="4588" max="4588" width="25" customWidth="1"/>
    <col min="4589" max="4589" width="11.85546875" customWidth="1"/>
    <col min="4590" max="4598" width="13.28515625" customWidth="1"/>
    <col min="4599" max="4619" width="0" hidden="1" customWidth="1"/>
    <col min="4620" max="4620" width="13.85546875" bestFit="1" customWidth="1"/>
    <col min="4840" max="4840" width="7.140625" customWidth="1"/>
    <col min="4841" max="4841" width="14.140625" customWidth="1"/>
    <col min="4842" max="4843" width="12.42578125" customWidth="1"/>
    <col min="4844" max="4844" width="25" customWidth="1"/>
    <col min="4845" max="4845" width="11.85546875" customWidth="1"/>
    <col min="4846" max="4854" width="13.28515625" customWidth="1"/>
    <col min="4855" max="4875" width="0" hidden="1" customWidth="1"/>
    <col min="4876" max="4876" width="13.85546875" bestFit="1" customWidth="1"/>
    <col min="5096" max="5096" width="7.140625" customWidth="1"/>
    <col min="5097" max="5097" width="14.140625" customWidth="1"/>
    <col min="5098" max="5099" width="12.42578125" customWidth="1"/>
    <col min="5100" max="5100" width="25" customWidth="1"/>
    <col min="5101" max="5101" width="11.85546875" customWidth="1"/>
    <col min="5102" max="5110" width="13.28515625" customWidth="1"/>
    <col min="5111" max="5131" width="0" hidden="1" customWidth="1"/>
    <col min="5132" max="5132" width="13.85546875" bestFit="1" customWidth="1"/>
    <col min="5352" max="5352" width="7.140625" customWidth="1"/>
    <col min="5353" max="5353" width="14.140625" customWidth="1"/>
    <col min="5354" max="5355" width="12.42578125" customWidth="1"/>
    <col min="5356" max="5356" width="25" customWidth="1"/>
    <col min="5357" max="5357" width="11.85546875" customWidth="1"/>
    <col min="5358" max="5366" width="13.28515625" customWidth="1"/>
    <col min="5367" max="5387" width="0" hidden="1" customWidth="1"/>
    <col min="5388" max="5388" width="13.85546875" bestFit="1" customWidth="1"/>
    <col min="5608" max="5608" width="7.140625" customWidth="1"/>
    <col min="5609" max="5609" width="14.140625" customWidth="1"/>
    <col min="5610" max="5611" width="12.42578125" customWidth="1"/>
    <col min="5612" max="5612" width="25" customWidth="1"/>
    <col min="5613" max="5613" width="11.85546875" customWidth="1"/>
    <col min="5614" max="5622" width="13.28515625" customWidth="1"/>
    <col min="5623" max="5643" width="0" hidden="1" customWidth="1"/>
    <col min="5644" max="5644" width="13.85546875" bestFit="1" customWidth="1"/>
    <col min="5864" max="5864" width="7.140625" customWidth="1"/>
    <col min="5865" max="5865" width="14.140625" customWidth="1"/>
    <col min="5866" max="5867" width="12.42578125" customWidth="1"/>
    <col min="5868" max="5868" width="25" customWidth="1"/>
    <col min="5869" max="5869" width="11.85546875" customWidth="1"/>
    <col min="5870" max="5878" width="13.28515625" customWidth="1"/>
    <col min="5879" max="5899" width="0" hidden="1" customWidth="1"/>
    <col min="5900" max="5900" width="13.85546875" bestFit="1" customWidth="1"/>
    <col min="6120" max="6120" width="7.140625" customWidth="1"/>
    <col min="6121" max="6121" width="14.140625" customWidth="1"/>
    <col min="6122" max="6123" width="12.42578125" customWidth="1"/>
    <col min="6124" max="6124" width="25" customWidth="1"/>
    <col min="6125" max="6125" width="11.85546875" customWidth="1"/>
    <col min="6126" max="6134" width="13.28515625" customWidth="1"/>
    <col min="6135" max="6155" width="0" hidden="1" customWidth="1"/>
    <col min="6156" max="6156" width="13.85546875" bestFit="1" customWidth="1"/>
    <col min="6376" max="6376" width="7.140625" customWidth="1"/>
    <col min="6377" max="6377" width="14.140625" customWidth="1"/>
    <col min="6378" max="6379" width="12.42578125" customWidth="1"/>
    <col min="6380" max="6380" width="25" customWidth="1"/>
    <col min="6381" max="6381" width="11.85546875" customWidth="1"/>
    <col min="6382" max="6390" width="13.28515625" customWidth="1"/>
    <col min="6391" max="6411" width="0" hidden="1" customWidth="1"/>
    <col min="6412" max="6412" width="13.85546875" bestFit="1" customWidth="1"/>
    <col min="6632" max="6632" width="7.140625" customWidth="1"/>
    <col min="6633" max="6633" width="14.140625" customWidth="1"/>
    <col min="6634" max="6635" width="12.42578125" customWidth="1"/>
    <col min="6636" max="6636" width="25" customWidth="1"/>
    <col min="6637" max="6637" width="11.85546875" customWidth="1"/>
    <col min="6638" max="6646" width="13.28515625" customWidth="1"/>
    <col min="6647" max="6667" width="0" hidden="1" customWidth="1"/>
    <col min="6668" max="6668" width="13.85546875" bestFit="1" customWidth="1"/>
    <col min="6888" max="6888" width="7.140625" customWidth="1"/>
    <col min="6889" max="6889" width="14.140625" customWidth="1"/>
    <col min="6890" max="6891" width="12.42578125" customWidth="1"/>
    <col min="6892" max="6892" width="25" customWidth="1"/>
    <col min="6893" max="6893" width="11.85546875" customWidth="1"/>
    <col min="6894" max="6902" width="13.28515625" customWidth="1"/>
    <col min="6903" max="6923" width="0" hidden="1" customWidth="1"/>
    <col min="6924" max="6924" width="13.85546875" bestFit="1" customWidth="1"/>
    <col min="7144" max="7144" width="7.140625" customWidth="1"/>
    <col min="7145" max="7145" width="14.140625" customWidth="1"/>
    <col min="7146" max="7147" width="12.42578125" customWidth="1"/>
    <col min="7148" max="7148" width="25" customWidth="1"/>
    <col min="7149" max="7149" width="11.85546875" customWidth="1"/>
    <col min="7150" max="7158" width="13.28515625" customWidth="1"/>
    <col min="7159" max="7179" width="0" hidden="1" customWidth="1"/>
    <col min="7180" max="7180" width="13.85546875" bestFit="1" customWidth="1"/>
    <col min="7400" max="7400" width="7.140625" customWidth="1"/>
    <col min="7401" max="7401" width="14.140625" customWidth="1"/>
    <col min="7402" max="7403" width="12.42578125" customWidth="1"/>
    <col min="7404" max="7404" width="25" customWidth="1"/>
    <col min="7405" max="7405" width="11.85546875" customWidth="1"/>
    <col min="7406" max="7414" width="13.28515625" customWidth="1"/>
    <col min="7415" max="7435" width="0" hidden="1" customWidth="1"/>
    <col min="7436" max="7436" width="13.85546875" bestFit="1" customWidth="1"/>
    <col min="7656" max="7656" width="7.140625" customWidth="1"/>
    <col min="7657" max="7657" width="14.140625" customWidth="1"/>
    <col min="7658" max="7659" width="12.42578125" customWidth="1"/>
    <col min="7660" max="7660" width="25" customWidth="1"/>
    <col min="7661" max="7661" width="11.85546875" customWidth="1"/>
    <col min="7662" max="7670" width="13.28515625" customWidth="1"/>
    <col min="7671" max="7691" width="0" hidden="1" customWidth="1"/>
    <col min="7692" max="7692" width="13.85546875" bestFit="1" customWidth="1"/>
    <col min="7912" max="7912" width="7.140625" customWidth="1"/>
    <col min="7913" max="7913" width="14.140625" customWidth="1"/>
    <col min="7914" max="7915" width="12.42578125" customWidth="1"/>
    <col min="7916" max="7916" width="25" customWidth="1"/>
    <col min="7917" max="7917" width="11.85546875" customWidth="1"/>
    <col min="7918" max="7926" width="13.28515625" customWidth="1"/>
    <col min="7927" max="7947" width="0" hidden="1" customWidth="1"/>
    <col min="7948" max="7948" width="13.85546875" bestFit="1" customWidth="1"/>
    <col min="8168" max="8168" width="7.140625" customWidth="1"/>
    <col min="8169" max="8169" width="14.140625" customWidth="1"/>
    <col min="8170" max="8171" width="12.42578125" customWidth="1"/>
    <col min="8172" max="8172" width="25" customWidth="1"/>
    <col min="8173" max="8173" width="11.85546875" customWidth="1"/>
    <col min="8174" max="8182" width="13.28515625" customWidth="1"/>
    <col min="8183" max="8203" width="0" hidden="1" customWidth="1"/>
    <col min="8204" max="8204" width="13.85546875" bestFit="1" customWidth="1"/>
    <col min="8424" max="8424" width="7.140625" customWidth="1"/>
    <col min="8425" max="8425" width="14.140625" customWidth="1"/>
    <col min="8426" max="8427" width="12.42578125" customWidth="1"/>
    <col min="8428" max="8428" width="25" customWidth="1"/>
    <col min="8429" max="8429" width="11.85546875" customWidth="1"/>
    <col min="8430" max="8438" width="13.28515625" customWidth="1"/>
    <col min="8439" max="8459" width="0" hidden="1" customWidth="1"/>
    <col min="8460" max="8460" width="13.85546875" bestFit="1" customWidth="1"/>
    <col min="8680" max="8680" width="7.140625" customWidth="1"/>
    <col min="8681" max="8681" width="14.140625" customWidth="1"/>
    <col min="8682" max="8683" width="12.42578125" customWidth="1"/>
    <col min="8684" max="8684" width="25" customWidth="1"/>
    <col min="8685" max="8685" width="11.85546875" customWidth="1"/>
    <col min="8686" max="8694" width="13.28515625" customWidth="1"/>
    <col min="8695" max="8715" width="0" hidden="1" customWidth="1"/>
    <col min="8716" max="8716" width="13.85546875" bestFit="1" customWidth="1"/>
    <col min="8936" max="8936" width="7.140625" customWidth="1"/>
    <col min="8937" max="8937" width="14.140625" customWidth="1"/>
    <col min="8938" max="8939" width="12.42578125" customWidth="1"/>
    <col min="8940" max="8940" width="25" customWidth="1"/>
    <col min="8941" max="8941" width="11.85546875" customWidth="1"/>
    <col min="8942" max="8950" width="13.28515625" customWidth="1"/>
    <col min="8951" max="8971" width="0" hidden="1" customWidth="1"/>
    <col min="8972" max="8972" width="13.85546875" bestFit="1" customWidth="1"/>
    <col min="9192" max="9192" width="7.140625" customWidth="1"/>
    <col min="9193" max="9193" width="14.140625" customWidth="1"/>
    <col min="9194" max="9195" width="12.42578125" customWidth="1"/>
    <col min="9196" max="9196" width="25" customWidth="1"/>
    <col min="9197" max="9197" width="11.85546875" customWidth="1"/>
    <col min="9198" max="9206" width="13.28515625" customWidth="1"/>
    <col min="9207" max="9227" width="0" hidden="1" customWidth="1"/>
    <col min="9228" max="9228" width="13.85546875" bestFit="1" customWidth="1"/>
    <col min="9448" max="9448" width="7.140625" customWidth="1"/>
    <col min="9449" max="9449" width="14.140625" customWidth="1"/>
    <col min="9450" max="9451" width="12.42578125" customWidth="1"/>
    <col min="9452" max="9452" width="25" customWidth="1"/>
    <col min="9453" max="9453" width="11.85546875" customWidth="1"/>
    <col min="9454" max="9462" width="13.28515625" customWidth="1"/>
    <col min="9463" max="9483" width="0" hidden="1" customWidth="1"/>
    <col min="9484" max="9484" width="13.85546875" bestFit="1" customWidth="1"/>
    <col min="9704" max="9704" width="7.140625" customWidth="1"/>
    <col min="9705" max="9705" width="14.140625" customWidth="1"/>
    <col min="9706" max="9707" width="12.42578125" customWidth="1"/>
    <col min="9708" max="9708" width="25" customWidth="1"/>
    <col min="9709" max="9709" width="11.85546875" customWidth="1"/>
    <col min="9710" max="9718" width="13.28515625" customWidth="1"/>
    <col min="9719" max="9739" width="0" hidden="1" customWidth="1"/>
    <col min="9740" max="9740" width="13.85546875" bestFit="1" customWidth="1"/>
    <col min="9960" max="9960" width="7.140625" customWidth="1"/>
    <col min="9961" max="9961" width="14.140625" customWidth="1"/>
    <col min="9962" max="9963" width="12.42578125" customWidth="1"/>
    <col min="9964" max="9964" width="25" customWidth="1"/>
    <col min="9965" max="9965" width="11.85546875" customWidth="1"/>
    <col min="9966" max="9974" width="13.28515625" customWidth="1"/>
    <col min="9975" max="9995" width="0" hidden="1" customWidth="1"/>
    <col min="9996" max="9996" width="13.85546875" bestFit="1" customWidth="1"/>
    <col min="10216" max="10216" width="7.140625" customWidth="1"/>
    <col min="10217" max="10217" width="14.140625" customWidth="1"/>
    <col min="10218" max="10219" width="12.42578125" customWidth="1"/>
    <col min="10220" max="10220" width="25" customWidth="1"/>
    <col min="10221" max="10221" width="11.85546875" customWidth="1"/>
    <col min="10222" max="10230" width="13.28515625" customWidth="1"/>
    <col min="10231" max="10251" width="0" hidden="1" customWidth="1"/>
    <col min="10252" max="10252" width="13.85546875" bestFit="1" customWidth="1"/>
    <col min="10472" max="10472" width="7.140625" customWidth="1"/>
    <col min="10473" max="10473" width="14.140625" customWidth="1"/>
    <col min="10474" max="10475" width="12.42578125" customWidth="1"/>
    <col min="10476" max="10476" width="25" customWidth="1"/>
    <col min="10477" max="10477" width="11.85546875" customWidth="1"/>
    <col min="10478" max="10486" width="13.28515625" customWidth="1"/>
    <col min="10487" max="10507" width="0" hidden="1" customWidth="1"/>
    <col min="10508" max="10508" width="13.85546875" bestFit="1" customWidth="1"/>
    <col min="10728" max="10728" width="7.140625" customWidth="1"/>
    <col min="10729" max="10729" width="14.140625" customWidth="1"/>
    <col min="10730" max="10731" width="12.42578125" customWidth="1"/>
    <col min="10732" max="10732" width="25" customWidth="1"/>
    <col min="10733" max="10733" width="11.85546875" customWidth="1"/>
    <col min="10734" max="10742" width="13.28515625" customWidth="1"/>
    <col min="10743" max="10763" width="0" hidden="1" customWidth="1"/>
    <col min="10764" max="10764" width="13.85546875" bestFit="1" customWidth="1"/>
    <col min="10984" max="10984" width="7.140625" customWidth="1"/>
    <col min="10985" max="10985" width="14.140625" customWidth="1"/>
    <col min="10986" max="10987" width="12.42578125" customWidth="1"/>
    <col min="10988" max="10988" width="25" customWidth="1"/>
    <col min="10989" max="10989" width="11.85546875" customWidth="1"/>
    <col min="10990" max="10998" width="13.28515625" customWidth="1"/>
    <col min="10999" max="11019" width="0" hidden="1" customWidth="1"/>
    <col min="11020" max="11020" width="13.85546875" bestFit="1" customWidth="1"/>
    <col min="11240" max="11240" width="7.140625" customWidth="1"/>
    <col min="11241" max="11241" width="14.140625" customWidth="1"/>
    <col min="11242" max="11243" width="12.42578125" customWidth="1"/>
    <col min="11244" max="11244" width="25" customWidth="1"/>
    <col min="11245" max="11245" width="11.85546875" customWidth="1"/>
    <col min="11246" max="11254" width="13.28515625" customWidth="1"/>
    <col min="11255" max="11275" width="0" hidden="1" customWidth="1"/>
    <col min="11276" max="11276" width="13.85546875" bestFit="1" customWidth="1"/>
    <col min="11496" max="11496" width="7.140625" customWidth="1"/>
    <col min="11497" max="11497" width="14.140625" customWidth="1"/>
    <col min="11498" max="11499" width="12.42578125" customWidth="1"/>
    <col min="11500" max="11500" width="25" customWidth="1"/>
    <col min="11501" max="11501" width="11.85546875" customWidth="1"/>
    <col min="11502" max="11510" width="13.28515625" customWidth="1"/>
    <col min="11511" max="11531" width="0" hidden="1" customWidth="1"/>
    <col min="11532" max="11532" width="13.85546875" bestFit="1" customWidth="1"/>
    <col min="11752" max="11752" width="7.140625" customWidth="1"/>
    <col min="11753" max="11753" width="14.140625" customWidth="1"/>
    <col min="11754" max="11755" width="12.42578125" customWidth="1"/>
    <col min="11756" max="11756" width="25" customWidth="1"/>
    <col min="11757" max="11757" width="11.85546875" customWidth="1"/>
    <col min="11758" max="11766" width="13.28515625" customWidth="1"/>
    <col min="11767" max="11787" width="0" hidden="1" customWidth="1"/>
    <col min="11788" max="11788" width="13.85546875" bestFit="1" customWidth="1"/>
    <col min="12008" max="12008" width="7.140625" customWidth="1"/>
    <col min="12009" max="12009" width="14.140625" customWidth="1"/>
    <col min="12010" max="12011" width="12.42578125" customWidth="1"/>
    <col min="12012" max="12012" width="25" customWidth="1"/>
    <col min="12013" max="12013" width="11.85546875" customWidth="1"/>
    <col min="12014" max="12022" width="13.28515625" customWidth="1"/>
    <col min="12023" max="12043" width="0" hidden="1" customWidth="1"/>
    <col min="12044" max="12044" width="13.85546875" bestFit="1" customWidth="1"/>
    <col min="12264" max="12264" width="7.140625" customWidth="1"/>
    <col min="12265" max="12265" width="14.140625" customWidth="1"/>
    <col min="12266" max="12267" width="12.42578125" customWidth="1"/>
    <col min="12268" max="12268" width="25" customWidth="1"/>
    <col min="12269" max="12269" width="11.85546875" customWidth="1"/>
    <col min="12270" max="12278" width="13.28515625" customWidth="1"/>
    <col min="12279" max="12299" width="0" hidden="1" customWidth="1"/>
    <col min="12300" max="12300" width="13.85546875" bestFit="1" customWidth="1"/>
    <col min="12520" max="12520" width="7.140625" customWidth="1"/>
    <col min="12521" max="12521" width="14.140625" customWidth="1"/>
    <col min="12522" max="12523" width="12.42578125" customWidth="1"/>
    <col min="12524" max="12524" width="25" customWidth="1"/>
    <col min="12525" max="12525" width="11.85546875" customWidth="1"/>
    <col min="12526" max="12534" width="13.28515625" customWidth="1"/>
    <col min="12535" max="12555" width="0" hidden="1" customWidth="1"/>
    <col min="12556" max="12556" width="13.85546875" bestFit="1" customWidth="1"/>
    <col min="12776" max="12776" width="7.140625" customWidth="1"/>
    <col min="12777" max="12777" width="14.140625" customWidth="1"/>
    <col min="12778" max="12779" width="12.42578125" customWidth="1"/>
    <col min="12780" max="12780" width="25" customWidth="1"/>
    <col min="12781" max="12781" width="11.85546875" customWidth="1"/>
    <col min="12782" max="12790" width="13.28515625" customWidth="1"/>
    <col min="12791" max="12811" width="0" hidden="1" customWidth="1"/>
    <col min="12812" max="12812" width="13.85546875" bestFit="1" customWidth="1"/>
    <col min="13032" max="13032" width="7.140625" customWidth="1"/>
    <col min="13033" max="13033" width="14.140625" customWidth="1"/>
    <col min="13034" max="13035" width="12.42578125" customWidth="1"/>
    <col min="13036" max="13036" width="25" customWidth="1"/>
    <col min="13037" max="13037" width="11.85546875" customWidth="1"/>
    <col min="13038" max="13046" width="13.28515625" customWidth="1"/>
    <col min="13047" max="13067" width="0" hidden="1" customWidth="1"/>
    <col min="13068" max="13068" width="13.85546875" bestFit="1" customWidth="1"/>
    <col min="13288" max="13288" width="7.140625" customWidth="1"/>
    <col min="13289" max="13289" width="14.140625" customWidth="1"/>
    <col min="13290" max="13291" width="12.42578125" customWidth="1"/>
    <col min="13292" max="13292" width="25" customWidth="1"/>
    <col min="13293" max="13293" width="11.85546875" customWidth="1"/>
    <col min="13294" max="13302" width="13.28515625" customWidth="1"/>
    <col min="13303" max="13323" width="0" hidden="1" customWidth="1"/>
    <col min="13324" max="13324" width="13.85546875" bestFit="1" customWidth="1"/>
    <col min="13544" max="13544" width="7.140625" customWidth="1"/>
    <col min="13545" max="13545" width="14.140625" customWidth="1"/>
    <col min="13546" max="13547" width="12.42578125" customWidth="1"/>
    <col min="13548" max="13548" width="25" customWidth="1"/>
    <col min="13549" max="13549" width="11.85546875" customWidth="1"/>
    <col min="13550" max="13558" width="13.28515625" customWidth="1"/>
    <col min="13559" max="13579" width="0" hidden="1" customWidth="1"/>
    <col min="13580" max="13580" width="13.85546875" bestFit="1" customWidth="1"/>
    <col min="13800" max="13800" width="7.140625" customWidth="1"/>
    <col min="13801" max="13801" width="14.140625" customWidth="1"/>
    <col min="13802" max="13803" width="12.42578125" customWidth="1"/>
    <col min="13804" max="13804" width="25" customWidth="1"/>
    <col min="13805" max="13805" width="11.85546875" customWidth="1"/>
    <col min="13806" max="13814" width="13.28515625" customWidth="1"/>
    <col min="13815" max="13835" width="0" hidden="1" customWidth="1"/>
    <col min="13836" max="13836" width="13.85546875" bestFit="1" customWidth="1"/>
    <col min="14056" max="14056" width="7.140625" customWidth="1"/>
    <col min="14057" max="14057" width="14.140625" customWidth="1"/>
    <col min="14058" max="14059" width="12.42578125" customWidth="1"/>
    <col min="14060" max="14060" width="25" customWidth="1"/>
    <col min="14061" max="14061" width="11.85546875" customWidth="1"/>
    <col min="14062" max="14070" width="13.28515625" customWidth="1"/>
    <col min="14071" max="14091" width="0" hidden="1" customWidth="1"/>
    <col min="14092" max="14092" width="13.85546875" bestFit="1" customWidth="1"/>
    <col min="14312" max="14312" width="7.140625" customWidth="1"/>
    <col min="14313" max="14313" width="14.140625" customWidth="1"/>
    <col min="14314" max="14315" width="12.42578125" customWidth="1"/>
    <col min="14316" max="14316" width="25" customWidth="1"/>
    <col min="14317" max="14317" width="11.85546875" customWidth="1"/>
    <col min="14318" max="14326" width="13.28515625" customWidth="1"/>
    <col min="14327" max="14347" width="0" hidden="1" customWidth="1"/>
    <col min="14348" max="14348" width="13.85546875" bestFit="1" customWidth="1"/>
    <col min="14568" max="14568" width="7.140625" customWidth="1"/>
    <col min="14569" max="14569" width="14.140625" customWidth="1"/>
    <col min="14570" max="14571" width="12.42578125" customWidth="1"/>
    <col min="14572" max="14572" width="25" customWidth="1"/>
    <col min="14573" max="14573" width="11.85546875" customWidth="1"/>
    <col min="14574" max="14582" width="13.28515625" customWidth="1"/>
    <col min="14583" max="14603" width="0" hidden="1" customWidth="1"/>
    <col min="14604" max="14604" width="13.85546875" bestFit="1" customWidth="1"/>
    <col min="14824" max="14824" width="7.140625" customWidth="1"/>
    <col min="14825" max="14825" width="14.140625" customWidth="1"/>
    <col min="14826" max="14827" width="12.42578125" customWidth="1"/>
    <col min="14828" max="14828" width="25" customWidth="1"/>
    <col min="14829" max="14829" width="11.85546875" customWidth="1"/>
    <col min="14830" max="14838" width="13.28515625" customWidth="1"/>
    <col min="14839" max="14859" width="0" hidden="1" customWidth="1"/>
    <col min="14860" max="14860" width="13.85546875" bestFit="1" customWidth="1"/>
    <col min="15080" max="15080" width="7.140625" customWidth="1"/>
    <col min="15081" max="15081" width="14.140625" customWidth="1"/>
    <col min="15082" max="15083" width="12.42578125" customWidth="1"/>
    <col min="15084" max="15084" width="25" customWidth="1"/>
    <col min="15085" max="15085" width="11.85546875" customWidth="1"/>
    <col min="15086" max="15094" width="13.28515625" customWidth="1"/>
    <col min="15095" max="15115" width="0" hidden="1" customWidth="1"/>
    <col min="15116" max="15116" width="13.85546875" bestFit="1" customWidth="1"/>
    <col min="15336" max="15336" width="7.140625" customWidth="1"/>
    <col min="15337" max="15337" width="14.140625" customWidth="1"/>
    <col min="15338" max="15339" width="12.42578125" customWidth="1"/>
    <col min="15340" max="15340" width="25" customWidth="1"/>
    <col min="15341" max="15341" width="11.85546875" customWidth="1"/>
    <col min="15342" max="15350" width="13.28515625" customWidth="1"/>
    <col min="15351" max="15371" width="0" hidden="1" customWidth="1"/>
    <col min="15372" max="15372" width="13.85546875" bestFit="1" customWidth="1"/>
    <col min="15592" max="15592" width="7.140625" customWidth="1"/>
    <col min="15593" max="15593" width="14.140625" customWidth="1"/>
    <col min="15594" max="15595" width="12.42578125" customWidth="1"/>
    <col min="15596" max="15596" width="25" customWidth="1"/>
    <col min="15597" max="15597" width="11.85546875" customWidth="1"/>
    <col min="15598" max="15606" width="13.28515625" customWidth="1"/>
    <col min="15607" max="15627" width="0" hidden="1" customWidth="1"/>
    <col min="15628" max="15628" width="13.85546875" bestFit="1" customWidth="1"/>
    <col min="15848" max="15848" width="7.140625" customWidth="1"/>
    <col min="15849" max="15849" width="14.140625" customWidth="1"/>
    <col min="15850" max="15851" width="12.42578125" customWidth="1"/>
    <col min="15852" max="15852" width="25" customWidth="1"/>
    <col min="15853" max="15853" width="11.85546875" customWidth="1"/>
    <col min="15854" max="15862" width="13.28515625" customWidth="1"/>
    <col min="15863" max="15883" width="0" hidden="1" customWidth="1"/>
    <col min="15884" max="15884" width="13.85546875" bestFit="1" customWidth="1"/>
    <col min="16104" max="16104" width="7.140625" customWidth="1"/>
    <col min="16105" max="16105" width="14.140625" customWidth="1"/>
    <col min="16106" max="16107" width="12.42578125" customWidth="1"/>
    <col min="16108" max="16108" width="25" customWidth="1"/>
    <col min="16109" max="16109" width="11.85546875" customWidth="1"/>
    <col min="16110" max="16118" width="13.28515625" customWidth="1"/>
    <col min="16119" max="16139" width="0" hidden="1" customWidth="1"/>
    <col min="16140" max="16140" width="13.85546875" bestFit="1" customWidth="1"/>
  </cols>
  <sheetData>
    <row r="1" spans="1:13" s="3" customFormat="1" x14ac:dyDescent="0.25">
      <c r="A1" s="72"/>
      <c r="B1" s="72"/>
      <c r="C1" s="72"/>
      <c r="D1" s="72"/>
      <c r="E1" s="72" t="s">
        <v>150</v>
      </c>
      <c r="F1" s="72"/>
      <c r="G1" s="72"/>
      <c r="H1" s="72"/>
      <c r="I1" s="72"/>
      <c r="J1" s="72"/>
      <c r="K1" s="72"/>
      <c r="L1" s="72"/>
      <c r="M1" s="73"/>
    </row>
    <row r="2" spans="1:13" s="1" customFormat="1" x14ac:dyDescent="0.25">
      <c r="B2" s="2"/>
      <c r="C2" s="2"/>
      <c r="D2" s="2"/>
      <c r="M2" s="4" t="s">
        <v>0</v>
      </c>
    </row>
    <row r="3" spans="1:13" s="1" customFormat="1" ht="15.75" customHeight="1" x14ac:dyDescent="0.25">
      <c r="A3" s="121" t="s">
        <v>1</v>
      </c>
      <c r="B3" s="5"/>
      <c r="C3" s="121" t="s">
        <v>2</v>
      </c>
      <c r="D3" s="121" t="s">
        <v>3</v>
      </c>
      <c r="E3" s="122" t="s">
        <v>4</v>
      </c>
      <c r="F3" s="122"/>
      <c r="G3" s="122"/>
      <c r="H3" s="122"/>
      <c r="I3" s="122"/>
      <c r="J3" s="122"/>
      <c r="K3" s="122"/>
      <c r="L3" s="122"/>
      <c r="M3" s="122"/>
    </row>
    <row r="4" spans="1:13" s="9" customFormat="1" ht="45.75" customHeight="1" x14ac:dyDescent="0.25">
      <c r="A4" s="121"/>
      <c r="B4" s="6" t="s">
        <v>5</v>
      </c>
      <c r="C4" s="121"/>
      <c r="D4" s="121"/>
      <c r="E4" s="7">
        <v>2022</v>
      </c>
      <c r="F4" s="7">
        <v>2023</v>
      </c>
      <c r="G4" s="7">
        <v>2024</v>
      </c>
      <c r="H4" s="7">
        <v>2025</v>
      </c>
      <c r="I4" s="7">
        <v>2026</v>
      </c>
      <c r="J4" s="7">
        <v>2027</v>
      </c>
      <c r="K4" s="7">
        <v>2028</v>
      </c>
      <c r="L4" s="7" t="s">
        <v>6</v>
      </c>
      <c r="M4" s="8" t="s">
        <v>7</v>
      </c>
    </row>
    <row r="5" spans="1:13" s="12" customFormat="1" ht="12.75" x14ac:dyDescent="0.2">
      <c r="A5" s="10" t="s">
        <v>8</v>
      </c>
      <c r="B5" s="10"/>
      <c r="C5" s="10" t="s">
        <v>9</v>
      </c>
      <c r="D5" s="10" t="s">
        <v>10</v>
      </c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</row>
    <row r="6" spans="1:13" s="12" customFormat="1" ht="14.25" x14ac:dyDescent="0.2">
      <c r="A6" s="13"/>
      <c r="B6" s="15"/>
      <c r="C6" s="14" t="s">
        <v>11</v>
      </c>
      <c r="D6" s="15"/>
      <c r="E6" s="7"/>
      <c r="F6" s="7"/>
      <c r="G6" s="7"/>
      <c r="H6" s="7"/>
      <c r="I6" s="7"/>
      <c r="J6" s="7"/>
      <c r="K6" s="7"/>
      <c r="L6" s="7"/>
      <c r="M6" s="16"/>
    </row>
    <row r="7" spans="1:13" s="21" customFormat="1" ht="43.15" customHeight="1" x14ac:dyDescent="0.2">
      <c r="A7" s="17" t="s">
        <v>12</v>
      </c>
      <c r="B7" s="18" t="s">
        <v>30</v>
      </c>
      <c r="C7" s="75" t="s">
        <v>31</v>
      </c>
      <c r="D7" s="18" t="s">
        <v>32</v>
      </c>
      <c r="E7" s="19">
        <v>1696</v>
      </c>
      <c r="F7" s="19">
        <v>1691</v>
      </c>
      <c r="G7" s="19">
        <v>1687</v>
      </c>
      <c r="H7" s="19">
        <v>1683</v>
      </c>
      <c r="I7" s="19">
        <v>1259</v>
      </c>
      <c r="J7" s="19">
        <v>0</v>
      </c>
      <c r="K7" s="19">
        <v>0</v>
      </c>
      <c r="L7" s="19">
        <v>0</v>
      </c>
      <c r="M7" s="20">
        <f t="shared" ref="M7:M38" si="0">SUM(E7:L7)</f>
        <v>8016</v>
      </c>
    </row>
    <row r="8" spans="1:13" s="12" customFormat="1" ht="63.75" x14ac:dyDescent="0.2">
      <c r="A8" s="17" t="s">
        <v>16</v>
      </c>
      <c r="B8" s="18" t="s">
        <v>30</v>
      </c>
      <c r="C8" s="75" t="s">
        <v>47</v>
      </c>
      <c r="D8" s="18" t="s">
        <v>48</v>
      </c>
      <c r="E8" s="19">
        <v>1198</v>
      </c>
      <c r="F8" s="19">
        <v>1194</v>
      </c>
      <c r="G8" s="19">
        <v>1192</v>
      </c>
      <c r="H8" s="19">
        <v>1189</v>
      </c>
      <c r="I8" s="19">
        <v>1185</v>
      </c>
      <c r="J8" s="19">
        <v>1182</v>
      </c>
      <c r="K8" s="19">
        <v>0</v>
      </c>
      <c r="L8" s="19">
        <v>0</v>
      </c>
      <c r="M8" s="20">
        <f t="shared" si="0"/>
        <v>7140</v>
      </c>
    </row>
    <row r="9" spans="1:13" s="12" customFormat="1" ht="56.45" customHeight="1" x14ac:dyDescent="0.2">
      <c r="A9" s="17" t="s">
        <v>20</v>
      </c>
      <c r="B9" s="18" t="s">
        <v>30</v>
      </c>
      <c r="C9" s="75" t="s">
        <v>50</v>
      </c>
      <c r="D9" s="18" t="s">
        <v>51</v>
      </c>
      <c r="E9" s="19">
        <v>1389</v>
      </c>
      <c r="F9" s="19">
        <v>1386</v>
      </c>
      <c r="G9" s="19">
        <v>1037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20">
        <f t="shared" si="0"/>
        <v>3812</v>
      </c>
    </row>
    <row r="10" spans="1:13" s="12" customFormat="1" ht="43.15" customHeight="1" x14ac:dyDescent="0.2">
      <c r="A10" s="17" t="s">
        <v>23</v>
      </c>
      <c r="B10" s="18" t="s">
        <v>30</v>
      </c>
      <c r="C10" s="75" t="s">
        <v>68</v>
      </c>
      <c r="D10" s="18" t="s">
        <v>69</v>
      </c>
      <c r="E10" s="19">
        <v>3601</v>
      </c>
      <c r="F10" s="19">
        <v>3591</v>
      </c>
      <c r="G10" s="19">
        <v>1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20">
        <f t="shared" si="0"/>
        <v>7193</v>
      </c>
    </row>
    <row r="11" spans="1:13" s="12" customFormat="1" ht="76.5" x14ac:dyDescent="0.2">
      <c r="A11" s="40" t="s">
        <v>27</v>
      </c>
      <c r="B11" s="41" t="s">
        <v>30</v>
      </c>
      <c r="C11" s="76" t="s">
        <v>123</v>
      </c>
      <c r="D11" s="41" t="s">
        <v>124</v>
      </c>
      <c r="E11" s="42">
        <v>3123</v>
      </c>
      <c r="F11" s="42">
        <v>3179</v>
      </c>
      <c r="G11" s="42">
        <v>3172</v>
      </c>
      <c r="H11" s="42">
        <v>3164</v>
      </c>
      <c r="I11" s="42">
        <v>3156</v>
      </c>
      <c r="J11" s="42">
        <v>3148</v>
      </c>
      <c r="K11" s="42">
        <v>3141</v>
      </c>
      <c r="L11" s="42">
        <v>39369</v>
      </c>
      <c r="M11" s="43">
        <f t="shared" si="0"/>
        <v>61452</v>
      </c>
    </row>
    <row r="12" spans="1:13" s="12" customFormat="1" ht="14.25" x14ac:dyDescent="0.2">
      <c r="A12" s="108" t="s">
        <v>30</v>
      </c>
      <c r="B12" s="109"/>
      <c r="C12" s="48" t="s">
        <v>149</v>
      </c>
      <c r="D12" s="48"/>
      <c r="E12" s="49">
        <f>SUM(E7:E11)</f>
        <v>11007</v>
      </c>
      <c r="F12" s="49">
        <f t="shared" ref="F12:L12" si="1">SUM(F7:F11)</f>
        <v>11041</v>
      </c>
      <c r="G12" s="49">
        <f t="shared" si="1"/>
        <v>7089</v>
      </c>
      <c r="H12" s="49">
        <f t="shared" si="1"/>
        <v>6036</v>
      </c>
      <c r="I12" s="49">
        <f t="shared" si="1"/>
        <v>5600</v>
      </c>
      <c r="J12" s="49">
        <f t="shared" si="1"/>
        <v>4330</v>
      </c>
      <c r="K12" s="49">
        <f t="shared" si="1"/>
        <v>3141</v>
      </c>
      <c r="L12" s="49">
        <f t="shared" si="1"/>
        <v>39369</v>
      </c>
      <c r="M12" s="50">
        <f t="shared" si="0"/>
        <v>87613</v>
      </c>
    </row>
    <row r="13" spans="1:13" s="12" customFormat="1" ht="38.25" x14ac:dyDescent="0.2">
      <c r="A13" s="44" t="s">
        <v>29</v>
      </c>
      <c r="B13" s="45" t="s">
        <v>37</v>
      </c>
      <c r="C13" s="77" t="s">
        <v>38</v>
      </c>
      <c r="D13" s="45" t="s">
        <v>26</v>
      </c>
      <c r="E13" s="46">
        <v>1062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7">
        <f t="shared" si="0"/>
        <v>1062</v>
      </c>
    </row>
    <row r="14" spans="1:13" s="12" customFormat="1" ht="51" x14ac:dyDescent="0.2">
      <c r="A14" s="40" t="s">
        <v>33</v>
      </c>
      <c r="B14" s="41" t="s">
        <v>37</v>
      </c>
      <c r="C14" s="76" t="s">
        <v>53</v>
      </c>
      <c r="D14" s="41" t="s">
        <v>54</v>
      </c>
      <c r="E14" s="42">
        <v>1142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3">
        <f t="shared" si="0"/>
        <v>1142</v>
      </c>
    </row>
    <row r="15" spans="1:13" s="12" customFormat="1" ht="14.25" x14ac:dyDescent="0.2">
      <c r="A15" s="110" t="s">
        <v>37</v>
      </c>
      <c r="B15" s="111"/>
      <c r="C15" s="48" t="s">
        <v>149</v>
      </c>
      <c r="D15" s="53"/>
      <c r="E15" s="49">
        <f>SUM(E13:E14)</f>
        <v>2204</v>
      </c>
      <c r="F15" s="49">
        <f t="shared" ref="F15:L15" si="2">SUM(F13:F14)</f>
        <v>0</v>
      </c>
      <c r="G15" s="49">
        <f t="shared" si="2"/>
        <v>0</v>
      </c>
      <c r="H15" s="49">
        <f t="shared" si="2"/>
        <v>0</v>
      </c>
      <c r="I15" s="49">
        <f t="shared" si="2"/>
        <v>0</v>
      </c>
      <c r="J15" s="49">
        <f t="shared" si="2"/>
        <v>0</v>
      </c>
      <c r="K15" s="49">
        <f t="shared" si="2"/>
        <v>0</v>
      </c>
      <c r="L15" s="49">
        <f t="shared" si="2"/>
        <v>0</v>
      </c>
      <c r="M15" s="54">
        <f t="shared" si="0"/>
        <v>2204</v>
      </c>
    </row>
    <row r="16" spans="1:13" s="12" customFormat="1" ht="38.25" x14ac:dyDescent="0.2">
      <c r="A16" s="44" t="s">
        <v>36</v>
      </c>
      <c r="B16" s="45" t="s">
        <v>24</v>
      </c>
      <c r="C16" s="77" t="s">
        <v>25</v>
      </c>
      <c r="D16" s="45" t="s">
        <v>26</v>
      </c>
      <c r="E16" s="46">
        <v>2622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7">
        <f t="shared" si="0"/>
        <v>2622</v>
      </c>
    </row>
    <row r="17" spans="1:13" s="12" customFormat="1" ht="63.75" x14ac:dyDescent="0.2">
      <c r="A17" s="17" t="s">
        <v>39</v>
      </c>
      <c r="B17" s="18" t="s">
        <v>24</v>
      </c>
      <c r="C17" s="75" t="s">
        <v>44</v>
      </c>
      <c r="D17" s="18" t="s">
        <v>45</v>
      </c>
      <c r="E17" s="19">
        <v>1784</v>
      </c>
      <c r="F17" s="19">
        <v>1779</v>
      </c>
      <c r="G17" s="19">
        <v>1775</v>
      </c>
      <c r="H17" s="19">
        <v>1770</v>
      </c>
      <c r="I17" s="19">
        <v>1766</v>
      </c>
      <c r="J17" s="19">
        <v>882</v>
      </c>
      <c r="K17" s="19">
        <v>0</v>
      </c>
      <c r="L17" s="19">
        <v>0</v>
      </c>
      <c r="M17" s="20">
        <f t="shared" si="0"/>
        <v>9756</v>
      </c>
    </row>
    <row r="18" spans="1:13" s="12" customFormat="1" ht="89.25" x14ac:dyDescent="0.2">
      <c r="A18" s="40" t="s">
        <v>43</v>
      </c>
      <c r="B18" s="41" t="s">
        <v>24</v>
      </c>
      <c r="C18" s="76" t="s">
        <v>114</v>
      </c>
      <c r="D18" s="41" t="s">
        <v>115</v>
      </c>
      <c r="E18" s="42">
        <v>4536</v>
      </c>
      <c r="F18" s="42">
        <v>4553</v>
      </c>
      <c r="G18" s="42">
        <v>4543</v>
      </c>
      <c r="H18" s="42">
        <v>4531</v>
      </c>
      <c r="I18" s="42">
        <v>4520</v>
      </c>
      <c r="J18" s="42">
        <v>4507</v>
      </c>
      <c r="K18" s="42">
        <v>4499</v>
      </c>
      <c r="L18" s="42">
        <v>56382</v>
      </c>
      <c r="M18" s="43">
        <f t="shared" si="0"/>
        <v>88071</v>
      </c>
    </row>
    <row r="19" spans="1:13" s="57" customFormat="1" ht="14.25" x14ac:dyDescent="0.2">
      <c r="A19" s="112" t="s">
        <v>24</v>
      </c>
      <c r="B19" s="113"/>
      <c r="C19" s="78" t="s">
        <v>149</v>
      </c>
      <c r="D19" s="55"/>
      <c r="E19" s="56">
        <f>SUM(E16:E18)</f>
        <v>8942</v>
      </c>
      <c r="F19" s="56">
        <f t="shared" ref="F19:L19" si="3">SUM(F16:F18)</f>
        <v>6332</v>
      </c>
      <c r="G19" s="56">
        <f t="shared" si="3"/>
        <v>6318</v>
      </c>
      <c r="H19" s="56">
        <f t="shared" si="3"/>
        <v>6301</v>
      </c>
      <c r="I19" s="56">
        <f t="shared" si="3"/>
        <v>6286</v>
      </c>
      <c r="J19" s="56">
        <f t="shared" si="3"/>
        <v>5389</v>
      </c>
      <c r="K19" s="56">
        <f t="shared" si="3"/>
        <v>4499</v>
      </c>
      <c r="L19" s="56">
        <f t="shared" si="3"/>
        <v>56382</v>
      </c>
      <c r="M19" s="52">
        <f t="shared" si="0"/>
        <v>100449</v>
      </c>
    </row>
    <row r="20" spans="1:13" s="12" customFormat="1" ht="76.5" x14ac:dyDescent="0.2">
      <c r="A20" s="58" t="s">
        <v>46</v>
      </c>
      <c r="B20" s="59" t="s">
        <v>17</v>
      </c>
      <c r="C20" s="79" t="s">
        <v>18</v>
      </c>
      <c r="D20" s="59" t="s">
        <v>19</v>
      </c>
      <c r="E20" s="60">
        <v>4834</v>
      </c>
      <c r="F20" s="60">
        <v>4822</v>
      </c>
      <c r="G20" s="60">
        <v>1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1">
        <f t="shared" si="0"/>
        <v>9657</v>
      </c>
    </row>
    <row r="21" spans="1:13" s="12" customFormat="1" ht="14.25" x14ac:dyDescent="0.2">
      <c r="A21" s="112" t="s">
        <v>17</v>
      </c>
      <c r="B21" s="113"/>
      <c r="C21" s="78" t="s">
        <v>149</v>
      </c>
      <c r="D21" s="55"/>
      <c r="E21" s="56">
        <f>E20</f>
        <v>4834</v>
      </c>
      <c r="F21" s="56">
        <f>F20</f>
        <v>4822</v>
      </c>
      <c r="G21" s="56">
        <f t="shared" ref="G21:L21" si="4">G20</f>
        <v>1</v>
      </c>
      <c r="H21" s="56">
        <f t="shared" si="4"/>
        <v>0</v>
      </c>
      <c r="I21" s="56">
        <f t="shared" si="4"/>
        <v>0</v>
      </c>
      <c r="J21" s="56">
        <f t="shared" si="4"/>
        <v>0</v>
      </c>
      <c r="K21" s="56">
        <f t="shared" si="4"/>
        <v>0</v>
      </c>
      <c r="L21" s="56">
        <f t="shared" si="4"/>
        <v>0</v>
      </c>
      <c r="M21" s="52">
        <f t="shared" si="0"/>
        <v>9657</v>
      </c>
    </row>
    <row r="22" spans="1:13" s="12" customFormat="1" ht="51" x14ac:dyDescent="0.2">
      <c r="A22" s="44" t="s">
        <v>49</v>
      </c>
      <c r="B22" s="45" t="s">
        <v>62</v>
      </c>
      <c r="C22" s="77" t="s">
        <v>63</v>
      </c>
      <c r="D22" s="45" t="s">
        <v>54</v>
      </c>
      <c r="E22" s="46">
        <v>911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7">
        <f t="shared" si="0"/>
        <v>911</v>
      </c>
    </row>
    <row r="23" spans="1:13" s="12" customFormat="1" ht="51" x14ac:dyDescent="0.2">
      <c r="A23" s="40" t="s">
        <v>52</v>
      </c>
      <c r="B23" s="41" t="s">
        <v>62</v>
      </c>
      <c r="C23" s="76" t="s">
        <v>74</v>
      </c>
      <c r="D23" s="41" t="s">
        <v>69</v>
      </c>
      <c r="E23" s="42">
        <v>3568</v>
      </c>
      <c r="F23" s="42">
        <v>1781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3">
        <f t="shared" si="0"/>
        <v>5349</v>
      </c>
    </row>
    <row r="24" spans="1:13" s="12" customFormat="1" ht="14.25" x14ac:dyDescent="0.2">
      <c r="A24" s="112" t="s">
        <v>62</v>
      </c>
      <c r="B24" s="113"/>
      <c r="C24" s="78" t="s">
        <v>149</v>
      </c>
      <c r="D24" s="55"/>
      <c r="E24" s="56">
        <f>SUM(E22:E23)</f>
        <v>4479</v>
      </c>
      <c r="F24" s="56">
        <f t="shared" ref="F24:L24" si="5">SUM(F22:F23)</f>
        <v>1781</v>
      </c>
      <c r="G24" s="56">
        <f t="shared" si="5"/>
        <v>0</v>
      </c>
      <c r="H24" s="56">
        <f t="shared" si="5"/>
        <v>0</v>
      </c>
      <c r="I24" s="56">
        <f t="shared" si="5"/>
        <v>0</v>
      </c>
      <c r="J24" s="56">
        <f t="shared" si="5"/>
        <v>0</v>
      </c>
      <c r="K24" s="56">
        <f t="shared" si="5"/>
        <v>0</v>
      </c>
      <c r="L24" s="56">
        <f t="shared" si="5"/>
        <v>0</v>
      </c>
      <c r="M24" s="52">
        <f t="shared" si="0"/>
        <v>6260</v>
      </c>
    </row>
    <row r="25" spans="1:13" s="12" customFormat="1" ht="63.75" x14ac:dyDescent="0.2">
      <c r="A25" s="44" t="s">
        <v>55</v>
      </c>
      <c r="B25" s="45" t="s">
        <v>97</v>
      </c>
      <c r="C25" s="77" t="s">
        <v>98</v>
      </c>
      <c r="D25" s="45" t="s">
        <v>95</v>
      </c>
      <c r="E25" s="46">
        <v>6977</v>
      </c>
      <c r="F25" s="46">
        <v>6959</v>
      </c>
      <c r="G25" s="46">
        <v>6942</v>
      </c>
      <c r="H25" s="46">
        <v>6925</v>
      </c>
      <c r="I25" s="46">
        <v>6908</v>
      </c>
      <c r="J25" s="46">
        <v>6890</v>
      </c>
      <c r="K25" s="46">
        <v>6873</v>
      </c>
      <c r="L25" s="46">
        <v>11986</v>
      </c>
      <c r="M25" s="47">
        <f t="shared" si="0"/>
        <v>60460</v>
      </c>
    </row>
    <row r="26" spans="1:13" s="57" customFormat="1" ht="14.25" x14ac:dyDescent="0.2">
      <c r="A26" s="114" t="s">
        <v>97</v>
      </c>
      <c r="B26" s="115"/>
      <c r="C26" s="80" t="s">
        <v>149</v>
      </c>
      <c r="D26" s="62"/>
      <c r="E26" s="63">
        <f>E25</f>
        <v>6977</v>
      </c>
      <c r="F26" s="63">
        <f t="shared" ref="F26:L26" si="6">F25</f>
        <v>6959</v>
      </c>
      <c r="G26" s="63">
        <f t="shared" si="6"/>
        <v>6942</v>
      </c>
      <c r="H26" s="63">
        <f t="shared" si="6"/>
        <v>6925</v>
      </c>
      <c r="I26" s="63">
        <f t="shared" si="6"/>
        <v>6908</v>
      </c>
      <c r="J26" s="63">
        <f t="shared" si="6"/>
        <v>6890</v>
      </c>
      <c r="K26" s="63">
        <f t="shared" si="6"/>
        <v>6873</v>
      </c>
      <c r="L26" s="63">
        <f t="shared" si="6"/>
        <v>11986</v>
      </c>
      <c r="M26" s="51">
        <f t="shared" si="0"/>
        <v>60460</v>
      </c>
    </row>
    <row r="27" spans="1:13" s="12" customFormat="1" ht="38.25" x14ac:dyDescent="0.2">
      <c r="A27" s="17" t="s">
        <v>57</v>
      </c>
      <c r="B27" s="18" t="s">
        <v>21</v>
      </c>
      <c r="C27" s="75" t="s">
        <v>22</v>
      </c>
      <c r="D27" s="18" t="s">
        <v>19</v>
      </c>
      <c r="E27" s="19">
        <v>6181</v>
      </c>
      <c r="F27" s="19">
        <v>6165</v>
      </c>
      <c r="G27" s="19">
        <v>1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20">
        <f t="shared" si="0"/>
        <v>12347</v>
      </c>
    </row>
    <row r="28" spans="1:13" s="12" customFormat="1" ht="63.75" x14ac:dyDescent="0.2">
      <c r="A28" s="40" t="s">
        <v>61</v>
      </c>
      <c r="B28" s="41" t="s">
        <v>21</v>
      </c>
      <c r="C28" s="76" t="s">
        <v>117</v>
      </c>
      <c r="D28" s="41" t="s">
        <v>118</v>
      </c>
      <c r="E28" s="42">
        <v>3507</v>
      </c>
      <c r="F28" s="42">
        <v>3520</v>
      </c>
      <c r="G28" s="42">
        <v>3512</v>
      </c>
      <c r="H28" s="42">
        <v>3503</v>
      </c>
      <c r="I28" s="42">
        <v>3495</v>
      </c>
      <c r="J28" s="42">
        <v>3486</v>
      </c>
      <c r="K28" s="42">
        <v>3478</v>
      </c>
      <c r="L28" s="42">
        <v>37747</v>
      </c>
      <c r="M28" s="43">
        <f t="shared" si="0"/>
        <v>62248</v>
      </c>
    </row>
    <row r="29" spans="1:13" s="12" customFormat="1" ht="14.25" x14ac:dyDescent="0.2">
      <c r="A29" s="112" t="s">
        <v>21</v>
      </c>
      <c r="B29" s="113"/>
      <c r="C29" s="78" t="s">
        <v>149</v>
      </c>
      <c r="D29" s="55"/>
      <c r="E29" s="56">
        <f>SUM(E27:E28)</f>
        <v>9688</v>
      </c>
      <c r="F29" s="56">
        <f t="shared" ref="F29:L29" si="7">SUM(F27:F28)</f>
        <v>9685</v>
      </c>
      <c r="G29" s="56">
        <f t="shared" si="7"/>
        <v>3513</v>
      </c>
      <c r="H29" s="56">
        <f t="shared" si="7"/>
        <v>3503</v>
      </c>
      <c r="I29" s="56">
        <f t="shared" si="7"/>
        <v>3495</v>
      </c>
      <c r="J29" s="56">
        <f t="shared" si="7"/>
        <v>3486</v>
      </c>
      <c r="K29" s="56">
        <f t="shared" si="7"/>
        <v>3478</v>
      </c>
      <c r="L29" s="56">
        <f t="shared" si="7"/>
        <v>37747</v>
      </c>
      <c r="M29" s="52">
        <f t="shared" si="0"/>
        <v>74595</v>
      </c>
    </row>
    <row r="30" spans="1:13" s="12" customFormat="1" ht="51" x14ac:dyDescent="0.2">
      <c r="A30" s="44" t="s">
        <v>64</v>
      </c>
      <c r="B30" s="45" t="s">
        <v>34</v>
      </c>
      <c r="C30" s="77" t="s">
        <v>35</v>
      </c>
      <c r="D30" s="45" t="s">
        <v>26</v>
      </c>
      <c r="E30" s="46">
        <v>1664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7">
        <f t="shared" si="0"/>
        <v>1664</v>
      </c>
    </row>
    <row r="31" spans="1:13" s="12" customFormat="1" ht="51" x14ac:dyDescent="0.2">
      <c r="A31" s="40" t="s">
        <v>67</v>
      </c>
      <c r="B31" s="41" t="s">
        <v>34</v>
      </c>
      <c r="C31" s="76" t="s">
        <v>65</v>
      </c>
      <c r="D31" s="41" t="s">
        <v>66</v>
      </c>
      <c r="E31" s="42">
        <v>4598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3">
        <f t="shared" si="0"/>
        <v>4598</v>
      </c>
    </row>
    <row r="32" spans="1:13" s="12" customFormat="1" ht="14.25" x14ac:dyDescent="0.2">
      <c r="A32" s="110" t="s">
        <v>34</v>
      </c>
      <c r="B32" s="111"/>
      <c r="C32" s="48" t="s">
        <v>149</v>
      </c>
      <c r="D32" s="48"/>
      <c r="E32" s="49">
        <f>SUM(E30:E31)</f>
        <v>6262</v>
      </c>
      <c r="F32" s="49">
        <f t="shared" ref="F32:L32" si="8">SUM(F30:F31)</f>
        <v>0</v>
      </c>
      <c r="G32" s="49">
        <f t="shared" si="8"/>
        <v>0</v>
      </c>
      <c r="H32" s="49">
        <f t="shared" si="8"/>
        <v>0</v>
      </c>
      <c r="I32" s="49">
        <f t="shared" si="8"/>
        <v>0</v>
      </c>
      <c r="J32" s="49">
        <f t="shared" si="8"/>
        <v>0</v>
      </c>
      <c r="K32" s="49">
        <f t="shared" si="8"/>
        <v>0</v>
      </c>
      <c r="L32" s="49">
        <f t="shared" si="8"/>
        <v>0</v>
      </c>
      <c r="M32" s="54">
        <f t="shared" si="0"/>
        <v>6262</v>
      </c>
    </row>
    <row r="33" spans="1:13" s="12" customFormat="1" ht="76.5" x14ac:dyDescent="0.2">
      <c r="A33" s="44" t="s">
        <v>70</v>
      </c>
      <c r="B33" s="45" t="s">
        <v>126</v>
      </c>
      <c r="C33" s="77" t="s">
        <v>127</v>
      </c>
      <c r="D33" s="45" t="s">
        <v>124</v>
      </c>
      <c r="E33" s="46">
        <v>4509</v>
      </c>
      <c r="F33" s="46">
        <v>4523</v>
      </c>
      <c r="G33" s="46">
        <v>4512</v>
      </c>
      <c r="H33" s="46">
        <v>4500</v>
      </c>
      <c r="I33" s="46">
        <v>4489</v>
      </c>
      <c r="J33" s="46">
        <v>4478</v>
      </c>
      <c r="K33" s="46">
        <v>4467</v>
      </c>
      <c r="L33" s="46">
        <v>35826</v>
      </c>
      <c r="M33" s="47">
        <f t="shared" si="0"/>
        <v>67304</v>
      </c>
    </row>
    <row r="34" spans="1:13" s="12" customFormat="1" ht="14.25" x14ac:dyDescent="0.2">
      <c r="A34" s="114" t="s">
        <v>126</v>
      </c>
      <c r="B34" s="115"/>
      <c r="C34" s="80" t="s">
        <v>149</v>
      </c>
      <c r="D34" s="62"/>
      <c r="E34" s="63">
        <f>E33</f>
        <v>4509</v>
      </c>
      <c r="F34" s="63">
        <f t="shared" ref="F34" si="9">F33</f>
        <v>4523</v>
      </c>
      <c r="G34" s="63">
        <f t="shared" ref="G34" si="10">G33</f>
        <v>4512</v>
      </c>
      <c r="H34" s="63">
        <f t="shared" ref="H34" si="11">H33</f>
        <v>4500</v>
      </c>
      <c r="I34" s="63">
        <f t="shared" ref="I34" si="12">I33</f>
        <v>4489</v>
      </c>
      <c r="J34" s="63">
        <f t="shared" ref="J34" si="13">J33</f>
        <v>4478</v>
      </c>
      <c r="K34" s="63">
        <f t="shared" ref="K34" si="14">K33</f>
        <v>4467</v>
      </c>
      <c r="L34" s="63">
        <f t="shared" ref="L34" si="15">L33</f>
        <v>35826</v>
      </c>
      <c r="M34" s="51">
        <f t="shared" si="0"/>
        <v>67304</v>
      </c>
    </row>
    <row r="35" spans="1:13" s="21" customFormat="1" ht="76.5" x14ac:dyDescent="0.2">
      <c r="A35" s="17" t="s">
        <v>73</v>
      </c>
      <c r="B35" s="18" t="s">
        <v>13</v>
      </c>
      <c r="C35" s="75" t="s">
        <v>14</v>
      </c>
      <c r="D35" s="18" t="s">
        <v>15</v>
      </c>
      <c r="E35" s="19">
        <v>5709</v>
      </c>
      <c r="F35" s="19">
        <v>2247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f t="shared" si="0"/>
        <v>7956</v>
      </c>
    </row>
    <row r="36" spans="1:13" s="12" customFormat="1" ht="38.25" x14ac:dyDescent="0.2">
      <c r="A36" s="17" t="s">
        <v>75</v>
      </c>
      <c r="B36" s="18" t="s">
        <v>13</v>
      </c>
      <c r="C36" s="75" t="s">
        <v>28</v>
      </c>
      <c r="D36" s="18" t="s">
        <v>26</v>
      </c>
      <c r="E36" s="19">
        <v>1708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20">
        <f t="shared" si="0"/>
        <v>1708</v>
      </c>
    </row>
    <row r="37" spans="1:13" x14ac:dyDescent="0.25">
      <c r="A37" s="110" t="s">
        <v>13</v>
      </c>
      <c r="B37" s="111"/>
      <c r="C37" s="48" t="s">
        <v>149</v>
      </c>
      <c r="D37" s="48"/>
      <c r="E37" s="49">
        <f>SUM(E35:E36)</f>
        <v>7417</v>
      </c>
      <c r="F37" s="49">
        <f t="shared" ref="F37" si="16">SUM(F35:F36)</f>
        <v>2247</v>
      </c>
      <c r="G37" s="49">
        <f t="shared" ref="G37" si="17">SUM(G35:G36)</f>
        <v>0</v>
      </c>
      <c r="H37" s="49">
        <f t="shared" ref="H37" si="18">SUM(H35:H36)</f>
        <v>0</v>
      </c>
      <c r="I37" s="49">
        <f t="shared" ref="I37" si="19">SUM(I35:I36)</f>
        <v>0</v>
      </c>
      <c r="J37" s="49">
        <f t="shared" ref="J37" si="20">SUM(J35:J36)</f>
        <v>0</v>
      </c>
      <c r="K37" s="49">
        <f t="shared" ref="K37" si="21">SUM(K35:K36)</f>
        <v>0</v>
      </c>
      <c r="L37" s="49">
        <f t="shared" ref="L37" si="22">SUM(L35:L36)</f>
        <v>0</v>
      </c>
      <c r="M37" s="54">
        <f t="shared" si="0"/>
        <v>9664</v>
      </c>
    </row>
    <row r="38" spans="1:13" s="21" customFormat="1" ht="76.5" x14ac:dyDescent="0.2">
      <c r="A38" s="17" t="s">
        <v>78</v>
      </c>
      <c r="B38" s="18" t="s">
        <v>40</v>
      </c>
      <c r="C38" s="75" t="s">
        <v>41</v>
      </c>
      <c r="D38" s="18" t="s">
        <v>42</v>
      </c>
      <c r="E38" s="19">
        <v>3977</v>
      </c>
      <c r="F38" s="19">
        <v>2976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20">
        <f t="shared" si="0"/>
        <v>6953</v>
      </c>
    </row>
    <row r="39" spans="1:13" s="12" customFormat="1" ht="38.25" x14ac:dyDescent="0.2">
      <c r="A39" s="17" t="s">
        <v>81</v>
      </c>
      <c r="B39" s="18" t="s">
        <v>40</v>
      </c>
      <c r="C39" s="75" t="s">
        <v>56</v>
      </c>
      <c r="D39" s="18" t="s">
        <v>54</v>
      </c>
      <c r="E39" s="19">
        <v>998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f t="shared" ref="M39:M59" si="23">SUM(E39:L39)</f>
        <v>998</v>
      </c>
    </row>
    <row r="40" spans="1:13" s="12" customFormat="1" ht="76.5" x14ac:dyDescent="0.2">
      <c r="A40" s="17" t="s">
        <v>84</v>
      </c>
      <c r="B40" s="18" t="s">
        <v>40</v>
      </c>
      <c r="C40" s="75" t="s">
        <v>76</v>
      </c>
      <c r="D40" s="18" t="s">
        <v>77</v>
      </c>
      <c r="E40" s="19">
        <v>20875</v>
      </c>
      <c r="F40" s="19">
        <v>20824</v>
      </c>
      <c r="G40" s="19">
        <v>20776</v>
      </c>
      <c r="H40" s="19">
        <v>20723</v>
      </c>
      <c r="I40" s="19">
        <v>20673</v>
      </c>
      <c r="J40" s="19">
        <v>20622</v>
      </c>
      <c r="K40" s="19">
        <v>20573</v>
      </c>
      <c r="L40" s="19">
        <v>212937</v>
      </c>
      <c r="M40" s="20">
        <f t="shared" si="23"/>
        <v>358003</v>
      </c>
    </row>
    <row r="41" spans="1:13" s="12" customFormat="1" ht="63.75" x14ac:dyDescent="0.2">
      <c r="A41" s="17" t="s">
        <v>87</v>
      </c>
      <c r="B41" s="18" t="s">
        <v>40</v>
      </c>
      <c r="C41" s="75" t="s">
        <v>82</v>
      </c>
      <c r="D41" s="18" t="s">
        <v>83</v>
      </c>
      <c r="E41" s="19">
        <v>4888</v>
      </c>
      <c r="F41" s="19">
        <v>4876</v>
      </c>
      <c r="G41" s="19">
        <v>4864</v>
      </c>
      <c r="H41" s="19">
        <v>4851</v>
      </c>
      <c r="I41" s="19">
        <v>4840</v>
      </c>
      <c r="J41" s="19">
        <v>4828</v>
      </c>
      <c r="K41" s="19">
        <v>4817</v>
      </c>
      <c r="L41" s="19">
        <v>52199</v>
      </c>
      <c r="M41" s="20">
        <f t="shared" si="23"/>
        <v>86163</v>
      </c>
    </row>
    <row r="42" spans="1:13" s="12" customFormat="1" ht="38.25" x14ac:dyDescent="0.2">
      <c r="A42" s="17" t="s">
        <v>90</v>
      </c>
      <c r="B42" s="18" t="s">
        <v>40</v>
      </c>
      <c r="C42" s="75" t="s">
        <v>94</v>
      </c>
      <c r="D42" s="18" t="s">
        <v>95</v>
      </c>
      <c r="E42" s="19">
        <v>10524</v>
      </c>
      <c r="F42" s="19">
        <v>10534</v>
      </c>
      <c r="G42" s="19">
        <v>10509</v>
      </c>
      <c r="H42" s="19">
        <v>10483</v>
      </c>
      <c r="I42" s="19">
        <v>10457</v>
      </c>
      <c r="J42" s="19">
        <v>10431</v>
      </c>
      <c r="K42" s="19">
        <v>10407</v>
      </c>
      <c r="L42" s="19">
        <v>120356</v>
      </c>
      <c r="M42" s="20">
        <f t="shared" si="23"/>
        <v>193701</v>
      </c>
    </row>
    <row r="43" spans="1:13" s="12" customFormat="1" ht="25.5" x14ac:dyDescent="0.2">
      <c r="A43" s="17" t="s">
        <v>93</v>
      </c>
      <c r="B43" s="18" t="s">
        <v>40</v>
      </c>
      <c r="C43" s="75" t="s">
        <v>105</v>
      </c>
      <c r="D43" s="18" t="s">
        <v>106</v>
      </c>
      <c r="E43" s="19">
        <v>6795</v>
      </c>
      <c r="F43" s="19">
        <v>6802</v>
      </c>
      <c r="G43" s="19">
        <v>6786</v>
      </c>
      <c r="H43" s="19">
        <v>6769</v>
      </c>
      <c r="I43" s="19">
        <v>6753</v>
      </c>
      <c r="J43" s="19">
        <v>6736</v>
      </c>
      <c r="K43" s="19">
        <v>6720</v>
      </c>
      <c r="L43" s="19">
        <v>49863</v>
      </c>
      <c r="M43" s="20">
        <f t="shared" si="23"/>
        <v>97224</v>
      </c>
    </row>
    <row r="44" spans="1:13" s="12" customFormat="1" ht="51" x14ac:dyDescent="0.2">
      <c r="A44" s="17" t="s">
        <v>96</v>
      </c>
      <c r="B44" s="18" t="s">
        <v>40</v>
      </c>
      <c r="C44" s="75" t="s">
        <v>129</v>
      </c>
      <c r="D44" s="18" t="s">
        <v>130</v>
      </c>
      <c r="E44" s="19">
        <v>0</v>
      </c>
      <c r="F44" s="19">
        <v>0</v>
      </c>
      <c r="G44" s="19">
        <v>54942</v>
      </c>
      <c r="H44" s="19">
        <v>54811</v>
      </c>
      <c r="I44" s="19">
        <v>54680</v>
      </c>
      <c r="J44" s="19">
        <v>54549</v>
      </c>
      <c r="K44" s="19">
        <v>54418</v>
      </c>
      <c r="L44" s="19">
        <v>748081</v>
      </c>
      <c r="M44" s="20">
        <f t="shared" si="23"/>
        <v>1021481</v>
      </c>
    </row>
    <row r="45" spans="1:13" s="12" customFormat="1" ht="14.25" x14ac:dyDescent="0.2">
      <c r="A45" s="114" t="s">
        <v>40</v>
      </c>
      <c r="B45" s="115"/>
      <c r="C45" s="80" t="s">
        <v>149</v>
      </c>
      <c r="D45" s="64"/>
      <c r="E45" s="63">
        <f>SUM(E38:E44)</f>
        <v>48057</v>
      </c>
      <c r="F45" s="63">
        <f t="shared" ref="F45:L45" si="24">SUM(F38:F44)</f>
        <v>46012</v>
      </c>
      <c r="G45" s="63">
        <f t="shared" si="24"/>
        <v>97877</v>
      </c>
      <c r="H45" s="63">
        <f t="shared" si="24"/>
        <v>97637</v>
      </c>
      <c r="I45" s="63">
        <f t="shared" si="24"/>
        <v>97403</v>
      </c>
      <c r="J45" s="63">
        <f t="shared" si="24"/>
        <v>97166</v>
      </c>
      <c r="K45" s="63">
        <f t="shared" si="24"/>
        <v>96935</v>
      </c>
      <c r="L45" s="63">
        <f t="shared" si="24"/>
        <v>1183436</v>
      </c>
      <c r="M45" s="51">
        <f t="shared" si="23"/>
        <v>1764523</v>
      </c>
    </row>
    <row r="46" spans="1:13" s="12" customFormat="1" ht="51" x14ac:dyDescent="0.2">
      <c r="A46" s="17" t="s">
        <v>99</v>
      </c>
      <c r="B46" s="18" t="s">
        <v>58</v>
      </c>
      <c r="C46" s="75" t="s">
        <v>59</v>
      </c>
      <c r="D46" s="18" t="s">
        <v>60</v>
      </c>
      <c r="E46" s="19">
        <v>2093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20">
        <f t="shared" si="23"/>
        <v>2093</v>
      </c>
    </row>
    <row r="47" spans="1:13" s="12" customFormat="1" ht="76.5" x14ac:dyDescent="0.2">
      <c r="A47" s="17" t="s">
        <v>102</v>
      </c>
      <c r="B47" s="18" t="s">
        <v>58</v>
      </c>
      <c r="C47" s="75" t="s">
        <v>71</v>
      </c>
      <c r="D47" s="18" t="s">
        <v>72</v>
      </c>
      <c r="E47" s="19">
        <v>2677</v>
      </c>
      <c r="F47" s="19">
        <v>1336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20">
        <f t="shared" si="23"/>
        <v>4013</v>
      </c>
    </row>
    <row r="48" spans="1:13" s="12" customFormat="1" ht="63.75" x14ac:dyDescent="0.2">
      <c r="A48" s="17" t="s">
        <v>104</v>
      </c>
      <c r="B48" s="18" t="s">
        <v>58</v>
      </c>
      <c r="C48" s="75" t="s">
        <v>79</v>
      </c>
      <c r="D48" s="18" t="s">
        <v>80</v>
      </c>
      <c r="E48" s="19">
        <v>42347</v>
      </c>
      <c r="F48" s="19">
        <v>42245</v>
      </c>
      <c r="G48" s="19">
        <v>42146</v>
      </c>
      <c r="H48" s="19">
        <v>42039</v>
      </c>
      <c r="I48" s="19">
        <v>41936</v>
      </c>
      <c r="J48" s="19">
        <v>41833</v>
      </c>
      <c r="K48" s="19">
        <v>41734</v>
      </c>
      <c r="L48" s="19">
        <v>431968</v>
      </c>
      <c r="M48" s="20">
        <f t="shared" si="23"/>
        <v>726248</v>
      </c>
    </row>
    <row r="49" spans="1:221" s="12" customFormat="1" ht="63.75" x14ac:dyDescent="0.2">
      <c r="A49" s="17" t="s">
        <v>107</v>
      </c>
      <c r="B49" s="18" t="s">
        <v>58</v>
      </c>
      <c r="C49" s="75" t="s">
        <v>85</v>
      </c>
      <c r="D49" s="18" t="s">
        <v>86</v>
      </c>
      <c r="E49" s="19">
        <v>15213</v>
      </c>
      <c r="F49" s="19">
        <v>15160</v>
      </c>
      <c r="G49" s="19">
        <v>15105</v>
      </c>
      <c r="H49" s="19">
        <v>15044</v>
      </c>
      <c r="I49" s="19">
        <v>14986</v>
      </c>
      <c r="J49" s="19">
        <v>14928</v>
      </c>
      <c r="K49" s="19">
        <v>14872</v>
      </c>
      <c r="L49" s="19">
        <v>163292</v>
      </c>
      <c r="M49" s="20">
        <f t="shared" si="23"/>
        <v>268600</v>
      </c>
    </row>
    <row r="50" spans="1:221" s="12" customFormat="1" ht="63.75" x14ac:dyDescent="0.2">
      <c r="A50" s="17" t="s">
        <v>110</v>
      </c>
      <c r="B50" s="18" t="s">
        <v>58</v>
      </c>
      <c r="C50" s="75" t="s">
        <v>88</v>
      </c>
      <c r="D50" s="18" t="s">
        <v>89</v>
      </c>
      <c r="E50" s="19">
        <v>6458</v>
      </c>
      <c r="F50" s="19">
        <v>6430</v>
      </c>
      <c r="G50" s="19">
        <v>6402</v>
      </c>
      <c r="H50" s="19">
        <v>6374</v>
      </c>
      <c r="I50" s="19">
        <v>6346</v>
      </c>
      <c r="J50" s="19">
        <v>6317</v>
      </c>
      <c r="K50" s="19">
        <v>6289</v>
      </c>
      <c r="L50" s="19">
        <v>1228</v>
      </c>
      <c r="M50" s="20">
        <f t="shared" si="23"/>
        <v>45844</v>
      </c>
    </row>
    <row r="51" spans="1:221" s="12" customFormat="1" ht="89.25" x14ac:dyDescent="0.2">
      <c r="A51" s="17" t="s">
        <v>111</v>
      </c>
      <c r="B51" s="18" t="s">
        <v>58</v>
      </c>
      <c r="C51" s="75" t="s">
        <v>91</v>
      </c>
      <c r="D51" s="18" t="s">
        <v>92</v>
      </c>
      <c r="E51" s="19">
        <v>4279</v>
      </c>
      <c r="F51" s="19">
        <v>4266</v>
      </c>
      <c r="G51" s="19">
        <v>4256</v>
      </c>
      <c r="H51" s="19">
        <v>4245</v>
      </c>
      <c r="I51" s="19">
        <v>4235</v>
      </c>
      <c r="J51" s="19">
        <v>4225</v>
      </c>
      <c r="K51" s="19">
        <v>4215</v>
      </c>
      <c r="L51" s="19">
        <v>48744</v>
      </c>
      <c r="M51" s="20">
        <f t="shared" si="23"/>
        <v>78465</v>
      </c>
    </row>
    <row r="52" spans="1:221" s="12" customFormat="1" ht="76.5" x14ac:dyDescent="0.2">
      <c r="A52" s="17" t="s">
        <v>112</v>
      </c>
      <c r="B52" s="18" t="s">
        <v>58</v>
      </c>
      <c r="C52" s="75" t="s">
        <v>100</v>
      </c>
      <c r="D52" s="18" t="s">
        <v>101</v>
      </c>
      <c r="E52" s="19">
        <v>18483</v>
      </c>
      <c r="F52" s="19">
        <v>18502</v>
      </c>
      <c r="G52" s="19">
        <v>18459</v>
      </c>
      <c r="H52" s="19">
        <v>18412</v>
      </c>
      <c r="I52" s="19">
        <v>18367</v>
      </c>
      <c r="J52" s="19">
        <v>18322</v>
      </c>
      <c r="K52" s="19">
        <v>18278</v>
      </c>
      <c r="L52" s="19">
        <v>206360</v>
      </c>
      <c r="M52" s="20">
        <f t="shared" si="23"/>
        <v>335183</v>
      </c>
    </row>
    <row r="53" spans="1:221" s="12" customFormat="1" ht="63.75" x14ac:dyDescent="0.2">
      <c r="A53" s="17" t="s">
        <v>113</v>
      </c>
      <c r="B53" s="18" t="s">
        <v>58</v>
      </c>
      <c r="C53" s="75" t="s">
        <v>103</v>
      </c>
      <c r="D53" s="18" t="s">
        <v>101</v>
      </c>
      <c r="E53" s="19">
        <v>2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20">
        <f t="shared" si="23"/>
        <v>2</v>
      </c>
    </row>
    <row r="54" spans="1:221" s="12" customFormat="1" ht="38.25" x14ac:dyDescent="0.2">
      <c r="A54" s="17" t="s">
        <v>116</v>
      </c>
      <c r="B54" s="18" t="s">
        <v>58</v>
      </c>
      <c r="C54" s="75" t="s">
        <v>108</v>
      </c>
      <c r="D54" s="18" t="s">
        <v>109</v>
      </c>
      <c r="E54" s="19">
        <v>13942</v>
      </c>
      <c r="F54" s="19">
        <v>13907</v>
      </c>
      <c r="G54" s="19">
        <v>13874</v>
      </c>
      <c r="H54" s="19">
        <v>13839</v>
      </c>
      <c r="I54" s="19">
        <v>13805</v>
      </c>
      <c r="J54" s="19">
        <v>13771</v>
      </c>
      <c r="K54" s="19">
        <v>13738</v>
      </c>
      <c r="L54" s="19">
        <v>95204</v>
      </c>
      <c r="M54" s="20">
        <f t="shared" si="23"/>
        <v>192080</v>
      </c>
    </row>
    <row r="55" spans="1:221" s="12" customFormat="1" ht="38.25" x14ac:dyDescent="0.2">
      <c r="A55" s="17" t="s">
        <v>119</v>
      </c>
      <c r="B55" s="18" t="s">
        <v>58</v>
      </c>
      <c r="C55" s="75" t="s">
        <v>108</v>
      </c>
      <c r="D55" s="18" t="s">
        <v>109</v>
      </c>
      <c r="E55" s="19">
        <v>102984</v>
      </c>
      <c r="F55" s="19">
        <v>102733</v>
      </c>
      <c r="G55" s="19">
        <v>102493</v>
      </c>
      <c r="H55" s="19">
        <v>102233</v>
      </c>
      <c r="I55" s="19">
        <v>101983</v>
      </c>
      <c r="J55" s="19">
        <v>101733</v>
      </c>
      <c r="K55" s="19">
        <v>101489</v>
      </c>
      <c r="L55" s="19">
        <v>1001070</v>
      </c>
      <c r="M55" s="20">
        <f t="shared" si="23"/>
        <v>1716718</v>
      </c>
    </row>
    <row r="56" spans="1:221" s="12" customFormat="1" ht="38.25" x14ac:dyDescent="0.2">
      <c r="A56" s="17" t="s">
        <v>122</v>
      </c>
      <c r="B56" s="18" t="s">
        <v>58</v>
      </c>
      <c r="C56" s="75" t="s">
        <v>108</v>
      </c>
      <c r="D56" s="18" t="s">
        <v>109</v>
      </c>
      <c r="E56" s="19">
        <v>226393</v>
      </c>
      <c r="F56" s="19">
        <v>225867</v>
      </c>
      <c r="G56" s="19">
        <v>225350</v>
      </c>
      <c r="H56" s="19">
        <v>224777</v>
      </c>
      <c r="I56" s="19">
        <v>224233</v>
      </c>
      <c r="J56" s="19">
        <v>223687</v>
      </c>
      <c r="K56" s="19">
        <v>223163</v>
      </c>
      <c r="L56" s="19">
        <v>3066808</v>
      </c>
      <c r="M56" s="20">
        <f t="shared" si="23"/>
        <v>4640278</v>
      </c>
    </row>
    <row r="57" spans="1:221" s="12" customFormat="1" ht="38.25" x14ac:dyDescent="0.2">
      <c r="A57" s="17" t="s">
        <v>125</v>
      </c>
      <c r="B57" s="18" t="s">
        <v>58</v>
      </c>
      <c r="C57" s="75" t="s">
        <v>108</v>
      </c>
      <c r="D57" s="18" t="s">
        <v>109</v>
      </c>
      <c r="E57" s="19">
        <v>162662</v>
      </c>
      <c r="F57" s="19">
        <v>162275</v>
      </c>
      <c r="G57" s="19">
        <v>161916</v>
      </c>
      <c r="H57" s="19">
        <v>161504</v>
      </c>
      <c r="I57" s="19">
        <v>161119</v>
      </c>
      <c r="J57" s="19">
        <v>160732</v>
      </c>
      <c r="K57" s="19">
        <v>160367</v>
      </c>
      <c r="L57" s="19">
        <v>3125914</v>
      </c>
      <c r="M57" s="20">
        <f t="shared" si="23"/>
        <v>4256489</v>
      </c>
    </row>
    <row r="58" spans="1:221" s="12" customFormat="1" ht="63.75" x14ac:dyDescent="0.2">
      <c r="A58" s="17" t="s">
        <v>128</v>
      </c>
      <c r="B58" s="18" t="s">
        <v>58</v>
      </c>
      <c r="C58" s="75" t="s">
        <v>120</v>
      </c>
      <c r="D58" s="18" t="s">
        <v>121</v>
      </c>
      <c r="E58" s="19">
        <v>197245</v>
      </c>
      <c r="F58" s="19">
        <v>196779</v>
      </c>
      <c r="G58" s="19">
        <v>147287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20">
        <f t="shared" si="23"/>
        <v>541311</v>
      </c>
    </row>
    <row r="59" spans="1:221" x14ac:dyDescent="0.25">
      <c r="A59" s="119" t="s">
        <v>58</v>
      </c>
      <c r="B59" s="120"/>
      <c r="C59" s="65" t="s">
        <v>149</v>
      </c>
      <c r="D59" s="66"/>
      <c r="E59" s="67">
        <f>SUM(E46:E58)</f>
        <v>794778</v>
      </c>
      <c r="F59" s="67">
        <f t="shared" ref="F59:L59" si="25">SUM(F46:F58)</f>
        <v>789500</v>
      </c>
      <c r="G59" s="67">
        <f t="shared" si="25"/>
        <v>737288</v>
      </c>
      <c r="H59" s="67">
        <f t="shared" si="25"/>
        <v>588467</v>
      </c>
      <c r="I59" s="67">
        <f t="shared" si="25"/>
        <v>587010</v>
      </c>
      <c r="J59" s="67">
        <f t="shared" si="25"/>
        <v>585548</v>
      </c>
      <c r="K59" s="67">
        <f t="shared" si="25"/>
        <v>584145</v>
      </c>
      <c r="L59" s="67">
        <f t="shared" si="25"/>
        <v>8140588</v>
      </c>
      <c r="M59" s="68">
        <f t="shared" si="23"/>
        <v>12807324</v>
      </c>
    </row>
    <row r="60" spans="1:221" s="70" customFormat="1" x14ac:dyDescent="0.25">
      <c r="A60" s="124" t="s">
        <v>153</v>
      </c>
      <c r="B60" s="125"/>
      <c r="C60" s="126"/>
      <c r="D60" s="90" t="s">
        <v>131</v>
      </c>
      <c r="E60" s="71">
        <f>E59+E45+E37+E34+E32+E29+E26+E24+E21+E19+E15+E12</f>
        <v>909154</v>
      </c>
      <c r="F60" s="71">
        <f t="shared" ref="F60:L60" si="26">F59+F45+F37+F34+F32+F29+F26+F24+F21+F19+F15+F12</f>
        <v>882902</v>
      </c>
      <c r="G60" s="71">
        <f t="shared" si="26"/>
        <v>863540</v>
      </c>
      <c r="H60" s="71">
        <f t="shared" si="26"/>
        <v>713369</v>
      </c>
      <c r="I60" s="71">
        <f t="shared" si="26"/>
        <v>711191</v>
      </c>
      <c r="J60" s="71">
        <f t="shared" si="26"/>
        <v>707287</v>
      </c>
      <c r="K60" s="71">
        <f t="shared" si="26"/>
        <v>703538</v>
      </c>
      <c r="L60" s="71">
        <f t="shared" si="26"/>
        <v>9505334</v>
      </c>
      <c r="M60" s="71">
        <f>M59+M45+M37+M34+M32+M29+M26+M24+M21+M19+M15+M12</f>
        <v>14996315</v>
      </c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</row>
    <row r="61" spans="1:221" s="23" customFormat="1" x14ac:dyDescent="0.2">
      <c r="A61" s="24"/>
      <c r="B61" s="25"/>
      <c r="C61" s="24" t="s">
        <v>132</v>
      </c>
      <c r="D61" s="25"/>
      <c r="E61" s="26"/>
      <c r="F61" s="26"/>
      <c r="G61" s="26"/>
      <c r="H61" s="26"/>
      <c r="I61" s="26"/>
      <c r="J61" s="26"/>
      <c r="K61" s="26"/>
      <c r="L61" s="26"/>
      <c r="M61" s="26"/>
    </row>
    <row r="62" spans="1:221" s="23" customFormat="1" ht="51" x14ac:dyDescent="0.2">
      <c r="A62" s="17" t="s">
        <v>12</v>
      </c>
      <c r="B62" s="22" t="s">
        <v>133</v>
      </c>
      <c r="C62" s="22" t="s">
        <v>134</v>
      </c>
      <c r="D62" s="17" t="s">
        <v>135</v>
      </c>
      <c r="E62" s="19">
        <v>7276</v>
      </c>
      <c r="F62" s="19">
        <v>7276</v>
      </c>
      <c r="G62" s="19">
        <v>7276</v>
      </c>
      <c r="H62" s="19">
        <v>7276</v>
      </c>
      <c r="I62" s="19">
        <v>7276</v>
      </c>
      <c r="J62" s="19">
        <v>5474</v>
      </c>
      <c r="K62" s="83">
        <v>0</v>
      </c>
      <c r="L62" s="19">
        <v>0</v>
      </c>
      <c r="M62" s="28">
        <f>SUM(E62:L62)</f>
        <v>41854</v>
      </c>
    </row>
    <row r="63" spans="1:221" s="23" customFormat="1" x14ac:dyDescent="0.2">
      <c r="A63" s="17" t="s">
        <v>16</v>
      </c>
      <c r="B63" s="22" t="s">
        <v>136</v>
      </c>
      <c r="C63" s="22" t="s">
        <v>137</v>
      </c>
      <c r="D63" s="17" t="s">
        <v>138</v>
      </c>
      <c r="E63" s="27">
        <v>1063</v>
      </c>
      <c r="F63" s="27">
        <v>852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8">
        <f t="shared" ref="M63:M66" si="27">SUM(E63:L63)</f>
        <v>1915</v>
      </c>
    </row>
    <row r="64" spans="1:221" s="23" customFormat="1" ht="76.5" x14ac:dyDescent="0.2">
      <c r="A64" s="17" t="s">
        <v>20</v>
      </c>
      <c r="B64" s="22" t="s">
        <v>139</v>
      </c>
      <c r="C64" s="22" t="s">
        <v>140</v>
      </c>
      <c r="D64" s="17" t="s">
        <v>141</v>
      </c>
      <c r="E64" s="27">
        <v>20094</v>
      </c>
      <c r="F64" s="27">
        <v>20006</v>
      </c>
      <c r="G64" s="27">
        <v>19918</v>
      </c>
      <c r="H64" s="27">
        <v>19829</v>
      </c>
      <c r="I64" s="27">
        <v>19741</v>
      </c>
      <c r="J64" s="27">
        <v>19653</v>
      </c>
      <c r="K64" s="84">
        <v>19629</v>
      </c>
      <c r="L64" s="27">
        <v>391633</v>
      </c>
      <c r="M64" s="28">
        <f t="shared" si="27"/>
        <v>530503</v>
      </c>
    </row>
    <row r="65" spans="1:221" s="23" customFormat="1" ht="89.25" x14ac:dyDescent="0.2">
      <c r="A65" s="17" t="s">
        <v>23</v>
      </c>
      <c r="B65" s="22" t="s">
        <v>139</v>
      </c>
      <c r="C65" s="22" t="s">
        <v>142</v>
      </c>
      <c r="D65" s="17" t="s">
        <v>143</v>
      </c>
      <c r="E65" s="27">
        <v>48640</v>
      </c>
      <c r="F65" s="27">
        <v>48075</v>
      </c>
      <c r="G65" s="27">
        <v>47512</v>
      </c>
      <c r="H65" s="27">
        <v>46949</v>
      </c>
      <c r="I65" s="27">
        <v>46385</v>
      </c>
      <c r="J65" s="27">
        <v>48822</v>
      </c>
      <c r="K65" s="84">
        <v>48828</v>
      </c>
      <c r="L65" s="27">
        <v>281301</v>
      </c>
      <c r="M65" s="28">
        <f t="shared" si="27"/>
        <v>616512</v>
      </c>
      <c r="S65" s="81"/>
    </row>
    <row r="66" spans="1:221" s="23" customFormat="1" ht="76.5" x14ac:dyDescent="0.2">
      <c r="A66" s="40" t="s">
        <v>27</v>
      </c>
      <c r="B66" s="74" t="s">
        <v>139</v>
      </c>
      <c r="C66" s="74" t="s">
        <v>144</v>
      </c>
      <c r="D66" s="40" t="s">
        <v>145</v>
      </c>
      <c r="E66" s="91">
        <v>4278</v>
      </c>
      <c r="F66" s="91">
        <v>4203</v>
      </c>
      <c r="G66" s="91">
        <v>4164</v>
      </c>
      <c r="H66" s="91">
        <v>4125</v>
      </c>
      <c r="I66" s="91">
        <v>4086</v>
      </c>
      <c r="J66" s="91">
        <v>4047</v>
      </c>
      <c r="K66" s="92">
        <v>4068</v>
      </c>
      <c r="L66" s="91">
        <v>78074</v>
      </c>
      <c r="M66" s="93">
        <f t="shared" si="27"/>
        <v>107045</v>
      </c>
    </row>
    <row r="67" spans="1:221" s="1" customFormat="1" x14ac:dyDescent="0.25">
      <c r="A67" s="116" t="s">
        <v>152</v>
      </c>
      <c r="B67" s="116"/>
      <c r="C67" s="116"/>
      <c r="D67" s="96" t="s">
        <v>131</v>
      </c>
      <c r="E67" s="97">
        <f>SUM(E62:E66)</f>
        <v>81351</v>
      </c>
      <c r="F67" s="97">
        <f t="shared" ref="F67:L67" si="28">SUM(F62:F66)</f>
        <v>80412</v>
      </c>
      <c r="G67" s="97">
        <f t="shared" si="28"/>
        <v>78870</v>
      </c>
      <c r="H67" s="97">
        <f t="shared" si="28"/>
        <v>78179</v>
      </c>
      <c r="I67" s="97">
        <f t="shared" si="28"/>
        <v>77488</v>
      </c>
      <c r="J67" s="97">
        <f t="shared" si="28"/>
        <v>77996</v>
      </c>
      <c r="K67" s="97">
        <f t="shared" si="28"/>
        <v>72525</v>
      </c>
      <c r="L67" s="97">
        <f t="shared" si="28"/>
        <v>751008</v>
      </c>
      <c r="M67" s="97">
        <f>SUM(E67:L67)</f>
        <v>1297829</v>
      </c>
    </row>
    <row r="68" spans="1:221" s="1" customFormat="1" x14ac:dyDescent="0.25">
      <c r="A68" s="29"/>
      <c r="B68" s="30"/>
      <c r="C68" s="30"/>
      <c r="D68" s="30"/>
      <c r="E68" s="31"/>
      <c r="F68" s="31"/>
      <c r="G68" s="31"/>
      <c r="H68" s="31"/>
      <c r="I68" s="31"/>
      <c r="J68" s="31"/>
      <c r="K68" s="31"/>
      <c r="L68" s="31"/>
      <c r="M68" s="100"/>
    </row>
    <row r="69" spans="1:221" s="1" customFormat="1" x14ac:dyDescent="0.25">
      <c r="A69" s="29"/>
      <c r="B69" s="117" t="s">
        <v>146</v>
      </c>
      <c r="C69" s="117"/>
      <c r="D69" s="94" t="s">
        <v>131</v>
      </c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95">
        <v>0</v>
      </c>
    </row>
    <row r="70" spans="1:221" s="1" customFormat="1" x14ac:dyDescent="0.25">
      <c r="A70" s="29"/>
      <c r="B70" s="32"/>
      <c r="C70" s="32"/>
      <c r="D70" s="32"/>
      <c r="E70" s="31"/>
      <c r="F70" s="31"/>
      <c r="G70" s="31"/>
      <c r="H70" s="31"/>
      <c r="I70" s="31"/>
      <c r="J70" s="31"/>
      <c r="K70" s="31"/>
      <c r="L70" s="31"/>
      <c r="M70" s="98"/>
    </row>
    <row r="71" spans="1:221" s="69" customFormat="1" ht="20.45" customHeight="1" x14ac:dyDescent="0.25">
      <c r="A71" s="82"/>
      <c r="B71" s="118" t="s">
        <v>151</v>
      </c>
      <c r="C71" s="118"/>
      <c r="D71" s="118"/>
      <c r="E71" s="99">
        <f t="shared" ref="E71:L71" si="29">E67+E60</f>
        <v>990505</v>
      </c>
      <c r="F71" s="99">
        <f t="shared" si="29"/>
        <v>963314</v>
      </c>
      <c r="G71" s="99">
        <f t="shared" si="29"/>
        <v>942410</v>
      </c>
      <c r="H71" s="99">
        <f t="shared" si="29"/>
        <v>791548</v>
      </c>
      <c r="I71" s="99">
        <f t="shared" si="29"/>
        <v>788679</v>
      </c>
      <c r="J71" s="99">
        <f t="shared" si="29"/>
        <v>785283</v>
      </c>
      <c r="K71" s="99">
        <f t="shared" si="29"/>
        <v>776063</v>
      </c>
      <c r="L71" s="99">
        <f t="shared" si="29"/>
        <v>10256342</v>
      </c>
      <c r="M71" s="99">
        <f>SUM(E71:L71)</f>
        <v>16294144</v>
      </c>
    </row>
    <row r="72" spans="1:221" s="1" customFormat="1" x14ac:dyDescent="0.25">
      <c r="A72" s="29"/>
      <c r="B72" s="32"/>
      <c r="C72" s="32"/>
      <c r="D72" s="32"/>
      <c r="E72" s="31"/>
      <c r="F72" s="31"/>
      <c r="G72" s="31"/>
      <c r="H72" s="31"/>
      <c r="I72" s="31"/>
      <c r="J72" s="31"/>
      <c r="K72" s="31"/>
      <c r="L72" s="31"/>
      <c r="M72" s="33"/>
    </row>
    <row r="73" spans="1:221" s="1" customFormat="1" ht="30.6" customHeight="1" x14ac:dyDescent="0.25">
      <c r="A73" s="29"/>
      <c r="B73" s="123" t="s">
        <v>147</v>
      </c>
      <c r="C73" s="123"/>
      <c r="D73" s="123"/>
      <c r="E73" s="103">
        <f t="shared" ref="E73:K73" si="30">E71/$E$75*100</f>
        <v>4.3976853152149911</v>
      </c>
      <c r="F73" s="103">
        <f t="shared" si="30"/>
        <v>4.2769615819617401</v>
      </c>
      <c r="G73" s="103">
        <f t="shared" si="30"/>
        <v>4.1841511329188235</v>
      </c>
      <c r="H73" s="103">
        <f t="shared" si="30"/>
        <v>3.5143477477527072</v>
      </c>
      <c r="I73" s="103">
        <f t="shared" si="30"/>
        <v>3.5016098421698465</v>
      </c>
      <c r="J73" s="103">
        <f t="shared" si="30"/>
        <v>3.4865321400578226</v>
      </c>
      <c r="K73" s="103">
        <f t="shared" si="30"/>
        <v>3.4455968004015034</v>
      </c>
      <c r="L73" s="103" t="s">
        <v>131</v>
      </c>
      <c r="M73" s="104" t="s">
        <v>131</v>
      </c>
    </row>
    <row r="74" spans="1:221" s="1" customFormat="1" x14ac:dyDescent="0.25">
      <c r="A74" s="30"/>
      <c r="B74" s="34"/>
      <c r="C74" s="34"/>
      <c r="D74" s="85"/>
      <c r="E74" s="86"/>
      <c r="F74" s="86"/>
      <c r="G74" s="86"/>
      <c r="H74" s="86"/>
      <c r="I74" s="86"/>
      <c r="J74" s="86"/>
      <c r="K74" s="86"/>
      <c r="L74" s="35"/>
      <c r="M74" s="88"/>
    </row>
    <row r="75" spans="1:221" s="1" customFormat="1" ht="66" customHeight="1" x14ac:dyDescent="0.25">
      <c r="A75" s="30"/>
      <c r="B75" s="107" t="s">
        <v>148</v>
      </c>
      <c r="C75" s="107"/>
      <c r="D75" s="107"/>
      <c r="E75" s="102">
        <v>22523326</v>
      </c>
      <c r="F75" s="36"/>
      <c r="G75" s="36"/>
      <c r="H75" s="36"/>
      <c r="I75" s="36"/>
      <c r="J75" s="36"/>
      <c r="K75" s="36"/>
      <c r="L75" s="87"/>
      <c r="M75" s="89"/>
    </row>
    <row r="76" spans="1:221" s="1" customFormat="1" x14ac:dyDescent="0.25">
      <c r="A76" s="37"/>
      <c r="B76" s="38"/>
      <c r="C76" s="38"/>
      <c r="D76" s="38"/>
      <c r="E76" s="39"/>
      <c r="F76" s="39"/>
      <c r="G76" s="39"/>
      <c r="H76" s="39"/>
      <c r="I76" s="39"/>
      <c r="J76" s="39"/>
      <c r="K76" s="39"/>
      <c r="L76" s="39"/>
    </row>
    <row r="78" spans="1:221" s="106" customFormat="1" x14ac:dyDescent="0.25">
      <c r="A78" s="1"/>
      <c r="B78" s="2"/>
      <c r="C78" s="2" t="s">
        <v>154</v>
      </c>
      <c r="D78" s="2"/>
      <c r="E78" s="1"/>
      <c r="F78" s="1"/>
      <c r="G78" s="105" t="s">
        <v>155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</row>
  </sheetData>
  <sheetProtection selectLockedCells="1" selectUnlockedCells="1"/>
  <mergeCells count="22">
    <mergeCell ref="A3:A4"/>
    <mergeCell ref="C3:C4"/>
    <mergeCell ref="D3:D4"/>
    <mergeCell ref="E3:M3"/>
    <mergeCell ref="B73:D73"/>
    <mergeCell ref="A60:C60"/>
    <mergeCell ref="B75:D75"/>
    <mergeCell ref="A12:B12"/>
    <mergeCell ref="A15:B15"/>
    <mergeCell ref="A19:B19"/>
    <mergeCell ref="A21:B21"/>
    <mergeCell ref="A24:B24"/>
    <mergeCell ref="A26:B26"/>
    <mergeCell ref="A29:B29"/>
    <mergeCell ref="A67:C67"/>
    <mergeCell ref="B69:C69"/>
    <mergeCell ref="B71:D71"/>
    <mergeCell ref="A32:B32"/>
    <mergeCell ref="A34:B34"/>
    <mergeCell ref="A37:B37"/>
    <mergeCell ref="A45:B45"/>
    <mergeCell ref="A59:B59"/>
  </mergeCells>
  <phoneticPr fontId="10" type="noConversion"/>
  <pageMargins left="0.39370078740157483" right="0" top="0.39370078740157483" bottom="0.43307086614173229" header="0.31496062992125984" footer="0.31496062992125984"/>
  <pageSetup paperSize="9" scale="85" orientation="landscape" useFirstPageNumber="1" horizontalDpi="300" verticalDpi="300" r:id="rId1"/>
  <headerFooter alignWithMargins="0">
    <oddFooter>&amp;L&amp;P&amp;R&amp;"Times New Roman,Parasts"Gulbenes novada pašvaldības saistības</oddFooter>
  </headerFooter>
  <rowBreaks count="4" manualBreakCount="4">
    <brk id="17" max="12" man="1"/>
    <brk id="30" max="12" man="1"/>
    <brk id="41" max="12" man="1"/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Saistības_01.01.2022.</vt:lpstr>
      <vt:lpstr>Saistības_01.01.2022.!Drukas_apgabals</vt:lpstr>
      <vt:lpstr>Saistības_01.01.2022.!Drukāt_virsrakstus</vt:lpstr>
      <vt:lpstr>Saistības_01.01.2022.!Excel_BuiltIn_Print_Titles_1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Ziedīte</dc:creator>
  <cp:lastModifiedBy>Vita Baškere</cp:lastModifiedBy>
  <cp:lastPrinted>2022-01-17T18:08:45Z</cp:lastPrinted>
  <dcterms:created xsi:type="dcterms:W3CDTF">2022-01-17T15:48:11Z</dcterms:created>
  <dcterms:modified xsi:type="dcterms:W3CDTF">2022-02-01T12:55:23Z</dcterms:modified>
</cp:coreProperties>
</file>