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8C088359-2FED-4E2C-88F1-1A5E5F304F05}" xr6:coauthVersionLast="47" xr6:coauthVersionMax="47" xr10:uidLastSave="{00000000-0000-0000-0000-000000000000}"/>
  <bookViews>
    <workbookView xWindow="-120" yWindow="-120" windowWidth="29040" windowHeight="15840" tabRatio="740" activeTab="1" xr2:uid="{00000000-000D-0000-FFFF-FFFF00000000}"/>
  </bookViews>
  <sheets>
    <sheet name="IP2Ekonomika" sheetId="30" r:id="rId1"/>
    <sheet name="IP3Kulturvide" sheetId="29" r:id="rId2"/>
  </sheets>
  <definedNames>
    <definedName name="_xlnm._FilterDatabase" localSheetId="0" hidden="1">IP2Ekonomika!$A$3:$N$104</definedName>
    <definedName name="_xlnm._FilterDatabase" localSheetId="1" hidden="1">IP3Kulturvide!$A$3:$N$42</definedName>
    <definedName name="_xlnm.Print_Area" localSheetId="0">IP2Ekonomika!$A$1:$N$104</definedName>
    <definedName name="_xlnm.Print_Area" localSheetId="1">IP3Kulturvide!$A$1:$N$42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4" i="30" l="1"/>
  <c r="G103" i="30"/>
  <c r="H103" i="30"/>
  <c r="F97" i="30"/>
  <c r="G92" i="30" l="1"/>
  <c r="H92" i="30" s="1"/>
  <c r="F64" i="30"/>
  <c r="G48" i="30"/>
  <c r="H48" i="30" s="1"/>
  <c r="G27" i="30"/>
  <c r="H27" i="30" s="1"/>
  <c r="G54" i="30"/>
  <c r="H54" i="30" s="1"/>
  <c r="G53" i="30"/>
  <c r="H53" i="30" s="1"/>
  <c r="G41" i="30"/>
  <c r="H41" i="30" s="1"/>
  <c r="G40" i="30"/>
  <c r="H40" i="30" s="1"/>
  <c r="G39" i="30"/>
  <c r="H39" i="30" s="1"/>
  <c r="G43" i="30"/>
  <c r="H43" i="30" s="1"/>
  <c r="G44" i="30"/>
  <c r="H44" i="30" s="1"/>
  <c r="G36" i="30"/>
  <c r="H36" i="30" s="1"/>
  <c r="G37" i="30"/>
  <c r="H37" i="30" s="1"/>
  <c r="G32" i="30"/>
  <c r="H32" i="30" s="1"/>
  <c r="G21" i="30"/>
  <c r="H21" i="30" s="1"/>
  <c r="G20" i="30"/>
  <c r="H20" i="30" s="1"/>
  <c r="G19" i="30"/>
  <c r="H19" i="30" s="1"/>
  <c r="G57" i="30"/>
  <c r="H57" i="30" s="1"/>
  <c r="G58" i="30"/>
  <c r="H58" i="30" s="1"/>
  <c r="G56" i="30"/>
  <c r="H56" i="30" s="1"/>
  <c r="G55" i="30"/>
  <c r="H55" i="30" s="1"/>
  <c r="G30" i="30"/>
  <c r="H30" i="30" s="1"/>
  <c r="G29" i="30"/>
  <c r="H29" i="30" s="1"/>
  <c r="G28" i="30"/>
  <c r="H28" i="30" s="1"/>
  <c r="G17" i="30"/>
  <c r="H17" i="30" s="1"/>
  <c r="G16" i="30"/>
  <c r="H16" i="30" s="1"/>
  <c r="G22" i="30" l="1"/>
  <c r="H22" i="30" s="1"/>
  <c r="G23" i="30"/>
  <c r="H23" i="30" s="1"/>
  <c r="G49" i="30"/>
  <c r="H49" i="30" s="1"/>
  <c r="G50" i="30"/>
  <c r="H50" i="30" s="1"/>
  <c r="G51" i="30"/>
  <c r="H51" i="30" s="1"/>
  <c r="F10" i="30"/>
  <c r="F104" i="30" s="1"/>
  <c r="F84" i="30"/>
  <c r="F7" i="29"/>
  <c r="F42" i="29" s="1"/>
  <c r="G74" i="30"/>
  <c r="H74" i="30" s="1"/>
  <c r="G63" i="30"/>
  <c r="H63" i="30" s="1"/>
  <c r="G31" i="30"/>
  <c r="H31" i="30" s="1"/>
  <c r="H102" i="30"/>
  <c r="G37" i="29"/>
  <c r="H37" i="29" s="1"/>
  <c r="G96" i="30"/>
  <c r="H96" i="30" s="1"/>
  <c r="G98" i="30"/>
  <c r="H98" i="30" s="1"/>
  <c r="G52" i="30"/>
  <c r="H52" i="30" s="1"/>
  <c r="G46" i="30"/>
  <c r="H46" i="30" s="1"/>
  <c r="G45" i="30"/>
  <c r="H45" i="30" s="1"/>
  <c r="G42" i="30"/>
  <c r="H42" i="30" s="1"/>
  <c r="G38" i="30"/>
  <c r="H38" i="30" s="1"/>
  <c r="G35" i="30"/>
  <c r="H35" i="30" s="1"/>
  <c r="G34" i="30"/>
  <c r="H34" i="30" s="1"/>
  <c r="G33" i="30"/>
  <c r="H33" i="30" s="1"/>
  <c r="G26" i="30"/>
  <c r="H26" i="30" s="1"/>
  <c r="G25" i="30"/>
  <c r="H25" i="30" s="1"/>
  <c r="G24" i="30"/>
  <c r="H24" i="30" s="1"/>
  <c r="G47" i="30"/>
  <c r="H47" i="30" s="1"/>
  <c r="G18" i="30"/>
  <c r="H18" i="30" s="1"/>
  <c r="G101" i="30"/>
  <c r="H101" i="30" s="1"/>
  <c r="G100" i="30"/>
  <c r="H100" i="30" s="1"/>
  <c r="G99" i="30"/>
  <c r="H99" i="30" s="1"/>
  <c r="G38" i="29"/>
  <c r="H38" i="29" s="1"/>
  <c r="G36" i="29"/>
  <c r="H36" i="29" s="1"/>
  <c r="G33" i="29"/>
  <c r="H33" i="29" s="1"/>
  <c r="G32" i="29"/>
  <c r="H32" i="29" s="1"/>
  <c r="G34" i="29"/>
  <c r="H34" i="29" s="1"/>
  <c r="G29" i="29"/>
  <c r="H29" i="29" s="1"/>
  <c r="G31" i="29"/>
  <c r="H31" i="29" s="1"/>
  <c r="G41" i="29"/>
  <c r="H41" i="29" s="1"/>
  <c r="G22" i="29"/>
  <c r="I22" i="29" s="1"/>
  <c r="G20" i="29"/>
  <c r="H20" i="29" s="1"/>
  <c r="G30" i="29"/>
  <c r="H30" i="29" s="1"/>
  <c r="G28" i="29"/>
  <c r="H28" i="29" s="1"/>
  <c r="G27" i="29"/>
  <c r="H27" i="29" s="1"/>
  <c r="G10" i="29"/>
  <c r="H10" i="29" s="1"/>
  <c r="G6" i="29"/>
  <c r="H90" i="30"/>
  <c r="G90" i="30" s="1"/>
  <c r="H6" i="29" l="1"/>
  <c r="G65" i="30"/>
  <c r="H65" i="30" s="1"/>
  <c r="G14" i="30"/>
  <c r="H14" i="30" s="1"/>
  <c r="G13" i="30"/>
  <c r="H13" i="30" s="1"/>
  <c r="G6" i="30"/>
  <c r="H6" i="30" l="1"/>
  <c r="G15" i="29"/>
  <c r="H15" i="29" s="1"/>
  <c r="G83" i="30"/>
  <c r="H83" i="30" s="1"/>
  <c r="G87" i="30"/>
  <c r="H87" i="30" s="1"/>
  <c r="H85" i="30"/>
  <c r="G93" i="30"/>
  <c r="H93" i="30" s="1"/>
  <c r="H104" i="30" l="1"/>
  <c r="G104" i="30"/>
  <c r="I26" i="29"/>
  <c r="I42" i="29" s="1"/>
  <c r="G25" i="29" l="1"/>
  <c r="H25" i="29" s="1"/>
  <c r="G24" i="29" l="1"/>
  <c r="H24" i="29" s="1"/>
  <c r="G14" i="29" l="1"/>
  <c r="H14" i="29" s="1"/>
  <c r="G8" i="29"/>
  <c r="G16" i="29"/>
  <c r="G42" i="29" l="1"/>
  <c r="H8" i="29"/>
  <c r="H16" i="29"/>
  <c r="H42" i="29" l="1"/>
</calcChain>
</file>

<file path=xl/sharedStrings.xml><?xml version="1.0" encoding="utf-8"?>
<sst xmlns="http://schemas.openxmlformats.org/spreadsheetml/2006/main" count="805" uniqueCount="330">
  <si>
    <t>Projekta nosaukums</t>
  </si>
  <si>
    <t>N.p.k.</t>
  </si>
  <si>
    <t>Atbilstība vidēja termiņa prioritātēm</t>
  </si>
  <si>
    <t>Papildinātība ar cietiem projektiem (norādīt projekta N.p.k.)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</si>
  <si>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</si>
  <si>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</si>
  <si>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</si>
  <si>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</si>
  <si>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</si>
  <si>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</si>
  <si>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</si>
  <si>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Jumta seguma nomaiņa, jumta konstrukciju remonts, logu un durvju nomaiņa, telpu remonts</t>
  </si>
  <si>
    <t>Bēniņu siltināšana, jumta atjaunošana</t>
  </si>
  <si>
    <t>Stāmerienas tautas nama palīgtelpu būvniecība un siltināšana</t>
  </si>
  <si>
    <t>Infrastruktūras sakārtošana uzņēmējdarbības attīstībai Raiņa ielā</t>
  </si>
  <si>
    <t>Gulbenes novada vēstures un mākslas muzeja energoefektivitātes paaugstināšana</t>
  </si>
  <si>
    <t>Projekta uzsākšanas datums</t>
  </si>
  <si>
    <t>Meliorācijas sistēmu atjaunošana Gulbenes novada teritorijā</t>
  </si>
  <si>
    <t>Ielu  un ceļu apgaismojuma ierīkošana novada teritorijā</t>
  </si>
  <si>
    <t xml:space="preserve">Lizuma vidusskolas sporta zāles energoefektivitātes paaugstināšana  </t>
  </si>
  <si>
    <t>UE3.2.1.</t>
  </si>
  <si>
    <t>UE1.1.1.</t>
  </si>
  <si>
    <t>UE3.1.1.</t>
  </si>
  <si>
    <t>UE2.1.2.</t>
  </si>
  <si>
    <t>UE6.1.1.</t>
  </si>
  <si>
    <t>UK1.2.1.</t>
  </si>
  <si>
    <t>UK1.1.2.</t>
  </si>
  <si>
    <t>UK3.1.1.</t>
  </si>
  <si>
    <t>UK4.3.1.</t>
  </si>
  <si>
    <t>Uzdevuma Nr.</t>
  </si>
  <si>
    <t>Uzdevumi Nr.</t>
  </si>
  <si>
    <t>Attīstības un projektu nodaļa</t>
  </si>
  <si>
    <t>Litenes pagasta pārvalde</t>
  </si>
  <si>
    <t>Rankas pagasta pārvalde</t>
  </si>
  <si>
    <t>Lizuma vidusskola</t>
  </si>
  <si>
    <t>Lejasciema pagasta pārvalde</t>
  </si>
  <si>
    <t>Īpašumu pārraudzības nodaļa</t>
  </si>
  <si>
    <t>Apgaismojuma ierīkošana</t>
  </si>
  <si>
    <t>Druvienas pagasta pārvalde</t>
  </si>
  <si>
    <t>Beļavas pagasta pārvalde</t>
  </si>
  <si>
    <t>Ēkas iekštelpu kapitālais remonts</t>
  </si>
  <si>
    <t>Daukstu pagasta pārvalde</t>
  </si>
  <si>
    <t>Tirzas pagasta pārvalde</t>
  </si>
  <si>
    <t>Stāmerienas pagasta pārvalde</t>
  </si>
  <si>
    <t>Atbildīgie par projektu īstenošanu</t>
  </si>
  <si>
    <t>Izbūvēti pils vārti</t>
  </si>
  <si>
    <t>Gulbenes novada vēstures un mākslas muzejs</t>
  </si>
  <si>
    <t>PSRS perioda vēstures liecību krātuves „Dispečeri” ēkas atjaunošana Tirzas pagastā</t>
  </si>
  <si>
    <t>Nosiltināta ēka</t>
  </si>
  <si>
    <t>Izbūvēta palīgtelpa un nosiltināta ēka</t>
  </si>
  <si>
    <t>Projekta plānotie darbības rezultāti un rezultatīvie rādītāji</t>
  </si>
  <si>
    <t>UE5.1.1.</t>
  </si>
  <si>
    <t>UK1.1.3.</t>
  </si>
  <si>
    <t>RVE</t>
  </si>
  <si>
    <t>RVK</t>
  </si>
  <si>
    <t xml:space="preserve">Infrastruktūras uzlabošana uzņēmējdarbības attīstībai Šķieneros   </t>
  </si>
  <si>
    <t>Gulbīšu parka atjaunošana Rīgas ielā 46B, Gulbenē</t>
  </si>
  <si>
    <t>Veikta parka arhitektoniska un ainaviska atjaunošana. Gulbenes pilsētas centrs iegūst atjaunotu, modernu komunicēšanas un dažādu aktivitāšu norises vietu ar estētisku un labiekārtotu vidi.</t>
  </si>
  <si>
    <t>Gulbenes novada sporta pārvalde</t>
  </si>
  <si>
    <t>Sporta pārvalde</t>
  </si>
  <si>
    <t xml:space="preserve"> IP2. Ilgtspējīga ekonomika un uzņēmējdarbību atbalstoša vide (RVE)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</si>
  <si>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</si>
  <si>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</si>
  <si>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</si>
  <si>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</si>
  <si>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</si>
  <si>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</si>
  <si>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</si>
  <si>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</si>
  <si>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 xml:space="preserve"> IP3.Kultūras telpas attīstība un dzīves vides kvalitāte  (RVK)</t>
  </si>
  <si>
    <t>Jaunās ielas pārbūve</t>
  </si>
  <si>
    <t>Litenes ielas pārbūve</t>
  </si>
  <si>
    <t>Viestura ielas pārbūve</t>
  </si>
  <si>
    <t>Pārbūvēts Vidus ielas posms ~1.6 km garumā</t>
  </si>
  <si>
    <t>Atjaunots Litenes ielas segums</t>
  </si>
  <si>
    <t>Atjaunots Viestura ielas segums</t>
  </si>
  <si>
    <t>Sarkanās pils pārbūve</t>
  </si>
  <si>
    <t>Pārbūvēta Sarkanā pils</t>
  </si>
  <si>
    <t>*Projekts īstenojams tikai ar ES vai citu ārēju finanšu atbalstu</t>
  </si>
  <si>
    <t>Apkures atjaunošana, mikroklimata kontroles sistēmas izveide, fasādes remonts, palīgēkas pielāgošana ekspozīcijas izvietošanai</t>
  </si>
  <si>
    <t>Druvienas vecās skolas – muzeja ēku atjaunošana</t>
  </si>
  <si>
    <t>Rankas kultūras nama atjaunošana, teritorijas labiekārtošana</t>
  </si>
  <si>
    <t xml:space="preserve">Rūdolfa parka sakārtošana, gājēju tilta izbūve </t>
  </si>
  <si>
    <t>Pasažieru pārvadājumu transporta modernizēšana</t>
  </si>
  <si>
    <t>Iegādāti jauni, klimatam draudzīgi tansportlīdzekļi pasažieru, skolēnu pārvadājumiem.</t>
  </si>
  <si>
    <t>Gulbenes novada bibliotēka</t>
  </si>
  <si>
    <t>UK2.1.1.</t>
  </si>
  <si>
    <t>Pārbūvēts stāvlaukums</t>
  </si>
  <si>
    <t>Kultūras pārvalde</t>
  </si>
  <si>
    <t xml:space="preserve">Labiekārtota Kultūras centra un bibliotēkas apkārtne, pabeigta Goda bibliotēkas izveide </t>
  </si>
  <si>
    <t>Gulbenes stadiona pārbūve - daudzfunkcionālas vieglatlētikas manēžas izbūve</t>
  </si>
  <si>
    <t>Uzbūvēta IAAF tehniskajām prasībām atbilstoša daudzfunkcionāla vieglatlētikas manēža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</si>
  <si>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</si>
  <si>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</si>
  <si>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</si>
  <si>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</si>
  <si>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</si>
  <si>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>Attīstības un projektu nodaļa, Īpašumu pārraudzības nodaļa, SIA "Gulbenes autobuss"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</si>
  <si>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</si>
  <si>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</si>
  <si>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Kapitālsabiedrība, PPP sadarbībā ar privātajiem nekustamo īpašumu attīstītājiem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</si>
  <si>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</si>
  <si>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</si>
  <si>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35."Pasažieru pārvadājumu transporta modernizēšana"</t>
  </si>
  <si>
    <t>Emzes parka dīķa tīrīšana</t>
  </si>
  <si>
    <t>Energoefektivitātes uzlabošana, veicot jumta pārseguma siltināšanu, logu un durvju nomaiņu, apkures sistēmas pārbūvi, ventilācijas sistēmas izbūvi un pagrabstāva grīdas siltināšanu, elektrība</t>
  </si>
  <si>
    <t>Sarkanās pils Gulbenē lielo vārtu izbūve</t>
  </si>
  <si>
    <t>Indikatīvā summa (EUR)</t>
  </si>
  <si>
    <t>Skolas ielas apkaimes vides kvalitātes uzlabošana Gulbenē</t>
  </si>
  <si>
    <t>Skolas ielas pārbūve (830.5 m garumā), gājēju celiņu izbūve (240 m garumā), veloceliņa izbūve (417 m garumā), zaļās un atpūtas zonas līdzsvarošana pret ielas infrastruktūras teritoriju, 231 automašīnu stāvvietu izveide.</t>
  </si>
  <si>
    <t>Sporta laukuma gumijotā srejceliņa, futbola laukuma, volejbola laukuma un vieglatlētikas sektoru atjaunošana</t>
  </si>
  <si>
    <t>Sporta centra stadiona pārbūve Skolas ielā 12a</t>
  </si>
  <si>
    <t>Radītas 94 jaunas darba vietas, piesaistot privātās investīcijas EUR 16 549 554,- apmērā, samazināta degradēto teritoriju platība - 3 ha apjomā</t>
  </si>
  <si>
    <t>Ražošanas un noliktavas ēkas ar biroja telpām izveide Lizumā</t>
  </si>
  <si>
    <t>Radītas 10 darba vietas, piesaistītas privātās investīcijas EUR 700 000,- apmērā, samazināta degradēto teritoriju platība 1 ha apjomā. Pārbūvēta Rūpnieku un Dzērves iela 568 m garumā Stradu pagasta Šķieneros.</t>
  </si>
  <si>
    <t>Apkures sistēmas uzlabošana Galgauskas ciemā</t>
  </si>
  <si>
    <t>Apkures sistēmas uzlabošana Lejasciema ciemā</t>
  </si>
  <si>
    <t>Apkures sistēmas uzlabošana Gulbenes pilsētā</t>
  </si>
  <si>
    <t>Atjaunotas siltumtrases</t>
  </si>
  <si>
    <t>Uzstādīti jauni granulu katli</t>
  </si>
  <si>
    <t>Uzstādīts jauns šķeldas apkures katls</t>
  </si>
  <si>
    <t>Modernizēta apkures ražošanas sistēma</t>
  </si>
  <si>
    <t>Pilnveidota centralizēto siltumtīklu sistēma Gulbenes pilsētā</t>
  </si>
  <si>
    <t>Izbūvētas un atjaunotas siltumtrases</t>
  </si>
  <si>
    <t>Ražošanas/noliktavas ar biroja telpām būvniecība Gulbenē, Vītolu iela 13</t>
  </si>
  <si>
    <t>Ražošanas/noliktavas ar biroja telpām būvniecība Gulbenē, Zaļā iela 3</t>
  </si>
  <si>
    <t>Inženierkomunikāciju atjaunošana, fasādes atjaunošana, pamatu siltināšana, ventilācijas sistēmas izbūve, ieklāts bruģis</t>
  </si>
  <si>
    <t>Atjaunota ēkas fasāde, nosiltināts pārsegums</t>
  </si>
  <si>
    <t>Iztīrīts Emzes parka dīķis</t>
  </si>
  <si>
    <t>Veikts dušas telpu un sanmezgla pārbūve Litenes sporta zālē, veikti energoefektivitātes pasākumi</t>
  </si>
  <si>
    <t>Litenes sporta zāles sanitāro telpu pārbūve, ēkas energoefektivitātes uzlabošana</t>
  </si>
  <si>
    <t>Emzes parka infrastruktūras uzlabošana</t>
  </si>
  <si>
    <t>Atjaunoti celiņi, ierīkoti soliņi un atkritumu tvertnes, ierīkoti apstādījumi, izvietoti informācijas stendi, norādes, skatu torņa izveide</t>
  </si>
  <si>
    <t>Emzes parka biotopu kopšana parka Dienvidu daļā</t>
  </si>
  <si>
    <t>Atjaunota meliorācijas sistēma 10 km garumā</t>
  </si>
  <si>
    <t>Ielu un ceļu apgaismojuma energoefektivitātes uzlabošana novada teritorijā</t>
  </si>
  <si>
    <t>Nomainīti vismaz 300 gaismekļi uz energoefektīviem</t>
  </si>
  <si>
    <t>Pārbūvēts Brīvības ielas ceļa posms 1,3km garumā</t>
  </si>
  <si>
    <t>Brīvības ielas no Parka ielas līdz Upes ielai pārbūve Gulbenē</t>
  </si>
  <si>
    <t>Pārbūvēts Brīvības ielas ceļa posms 0,9km garumā</t>
  </si>
  <si>
    <t>Druvienas muižas ēkas zāles jumta konstruciju pastiprināšana un pārseguma siltināšana</t>
  </si>
  <si>
    <t>Gaujas krasta stiprināšana Lejasciemā</t>
  </si>
  <si>
    <t>Gājēju un veloceliņu  izbūve</t>
  </si>
  <si>
    <t>Brīvības ielas no Rīgas ielas līdz Bērzu ielai pārbūve Gulbenē</t>
  </si>
  <si>
    <t>Mājas “ Ceļmalas” Ozolkalnā Beļavas pagastā kapitālremonts</t>
  </si>
  <si>
    <t>Druvienas ciema apkures sistēmas, siltumtīklu atjaunošana</t>
  </si>
  <si>
    <t xml:space="preserve">Uzbūvēta ražošanas/noliktavas ēka ar biroja telpām </t>
  </si>
  <si>
    <t>Izveidots stāvlaukums, piebraucamais ceļs, pilnveidota ventilācijas sistēma</t>
  </si>
  <si>
    <t>Stāmerienas bijušās pamatskolas ēkas un  teritorijas pielāgošana Zemessardzes vajadzībām</t>
  </si>
  <si>
    <t>Pastiprinātas jumta konstrukcijas, nosiltināts jumta pārsegums.</t>
  </si>
  <si>
    <t>Kanalizācijas pieslēguma izbūve Dīķa ielā 1</t>
  </si>
  <si>
    <t>Izbūvēts kanalizācijas pievads</t>
  </si>
  <si>
    <t>Zaļo un dārza atkritumu kompostēšanas laukuma pārbūve</t>
  </si>
  <si>
    <t>Pārbūvēts zaļo un dārza atkritumu kompostēšanas laukums</t>
  </si>
  <si>
    <t>Spārītes parka labiekārtošana</t>
  </si>
  <si>
    <t>Taciņu atjaunošana, soliņu uzstādīšana</t>
  </si>
  <si>
    <t>Nostiprināts gaujas krasts</t>
  </si>
  <si>
    <t> Telpu siltināšana, energoefektivitātes paaugstināšana, jumta seguma nomaiņa</t>
  </si>
  <si>
    <t>Līgo kultūras nama siltināšana, energoefektivitātes paaugstināšana</t>
  </si>
  <si>
    <t>Līgo pagasta Līgo ciema centra teritorijas labiekārtošana</t>
  </si>
  <si>
    <t>Sakārtots un labiekārtots centra skvērs, izveidota atpūtas vieta un izveidots mini bērnu rotaļu laukums pagasta centrā.</t>
  </si>
  <si>
    <t xml:space="preserve">Profesionāla un kvalitatīva mākslinieciskā noformējuma - gaismas efektu nodrošināšana Gulbenes novada kultūras pasākumu norises vietās. </t>
  </si>
  <si>
    <t xml:space="preserve">Lejasciema kapsētas teritorijas labiekārtošana </t>
  </si>
  <si>
    <t>Apkārtceļa paplašināšana un ceļa seguma remonts, ceļa uz kapliču un laukuma pie kapličas bruģēšana</t>
  </si>
  <si>
    <t>Sajūtu parka labiekārtošana un centrālā objekta izveide Lejasciemā</t>
  </si>
  <si>
    <t>Izveidotās atpūtas vietas Sajūtu parks Lejasciemā tālāka attīstība, celiņu izveide, atpūtas zonu veidošana, centrālā objekta izveide</t>
  </si>
  <si>
    <t>Vidzemes zaļo tehnoloģiju un digitālo kompetenču centra izveide Gulbenē</t>
  </si>
  <si>
    <t>Rankas pamatskolas stadiona izbūve</t>
  </si>
  <si>
    <t>Lizuma vidusskolas stadiona vieglatlētikas seguma maiņa</t>
  </si>
  <si>
    <t>Nomainīts stadiona vieglatlētikas segums</t>
  </si>
  <si>
    <t>Sporta laukuma izbūve Beļavā</t>
  </si>
  <si>
    <t>Aktīvās atpūtas zonas izveide pie Stāķu sporta nama</t>
  </si>
  <si>
    <t>Uzbūvēts sporta laukums ar dažādām aktīvās atpūtas zonām.</t>
  </si>
  <si>
    <t>Uzbūvēts aktīvās atpūtas laukums.</t>
  </si>
  <si>
    <t>Izveidot iekštelpu skeitparks</t>
  </si>
  <si>
    <t>Parka ielas asfalta seguma atjaunošana Lizumā</t>
  </si>
  <si>
    <t>Stāmerienas ezera atpūtas vietas "Lāčauss" un kuģīša piestātnes infrastruktūras uzlabošana</t>
  </si>
  <si>
    <t>Servisu (WC, dušas, virtuve) ēkas izbūve, kempinga, telšu un kemperu vietu ierīkošana</t>
  </si>
  <si>
    <t>PA "Gulbenes TKMC"</t>
  </si>
  <si>
    <t>Strūves meridiāna ģeodēziskā loka punkta "Kartenhof" attīstība Beļavas pagastā</t>
  </si>
  <si>
    <t>Strūves meridiāna ģeodēziskā loka punkta "Ramkau" attīstība Rankas pagastā</t>
  </si>
  <si>
    <t>*Projekts īstenojams tikai pēc īpašuma iegādes un  ar ES vai citu ārēju finanšu atbalstu</t>
  </si>
  <si>
    <t xml:space="preserve">Atjaunots gājēju ceļš,  atjaunotas metāla torņa trūkstošās konstrukcijas, izveidots skatu tornis, labiekārota teritorija. </t>
  </si>
  <si>
    <t xml:space="preserve">Īpašuma iegāde, labiekārtota gājēju taka, izveidots stāvlaukums un skatu tornis.  </t>
  </si>
  <si>
    <t>Pārbūvēts ceļa segums 2,32 km garumā</t>
  </si>
  <si>
    <t>Atjaunots Jaunās ielas posma segums 160m garumā</t>
  </si>
  <si>
    <t>Pašvaldības ceļa Nr. 6-3 Kordona- Aurova ceļa posma atjaunošana Litenes pagastā</t>
  </si>
  <si>
    <t>Pašvaldības ceļa Nr.13-13 Muiža-Ziemeļi seguma atjaunošana Tirzas pagastā</t>
  </si>
  <si>
    <t>Pašvaldības ceļa Nr. 11-6 Guldupji-Priednieki pārbūve Stāmerienas pagastā</t>
  </si>
  <si>
    <r>
      <t xml:space="preserve">Pašvaldības ceļa </t>
    </r>
    <r>
      <rPr>
        <sz val="10"/>
        <rFont val="Times New Roman"/>
        <family val="1"/>
        <charset val="186"/>
      </rPr>
      <t>Nr.4-1</t>
    </r>
    <r>
      <rPr>
        <sz val="10"/>
        <color theme="1"/>
        <rFont val="Times New Roman"/>
        <family val="1"/>
        <charset val="186"/>
      </rPr>
      <t xml:space="preserve"> Rimstavas - Pamati pārbūve Galgauskas pagastā</t>
    </r>
  </si>
  <si>
    <r>
      <t xml:space="preserve">Pašvaldības ceļa Nr. 11-14 Tehnikums-Lāčauss pārbūve Stāmerienas </t>
    </r>
    <r>
      <rPr>
        <sz val="10"/>
        <rFont val="Times New Roman"/>
        <family val="1"/>
        <charset val="186"/>
      </rPr>
      <t>pagastā</t>
    </r>
  </si>
  <si>
    <t>Krasta ielas asfalta seguma atjaunošana Līgo pagastā</t>
  </si>
  <si>
    <t>Pašvaldības ceļa Nr.3-10 Jaunlaskumi – Tīrumkleivas pārbūve Druvienas pagastā</t>
  </si>
  <si>
    <t>Stāvlaukuma izveide pie Gulbenes 1.pirmsskolas izglītības iestādes</t>
  </si>
  <si>
    <t>Darbnīcu renovācija Rankā, Lauksaimniecības skola 5</t>
  </si>
  <si>
    <t>Jumtu, vārtu un teritorijas sakārtošana</t>
  </si>
  <si>
    <t>Centralizētā kanalizācijas tīkla izveide Tirzas ciemā</t>
  </si>
  <si>
    <t xml:space="preserve">Staru sporta zāles siltināšana un telpu atjaunošana, energoefektivitātes paaugstināšana </t>
  </si>
  <si>
    <t>Bērnu un pieaugušo brīvā laika pavadīšanas iespēju dažādošana Litenē</t>
  </si>
  <si>
    <t>Ierīkots bērnu rotaļu un atrakciju laukums, āra trenažieri parka līcī</t>
  </si>
  <si>
    <t>Biotopu kopšana 30,75 ha platībā, meža taku attīrīšana</t>
  </si>
  <si>
    <t xml:space="preserve">Izbūvēts kanalizācijas tīkls </t>
  </si>
  <si>
    <t>Mobilā gaismas tehnikas komplekta iegāde</t>
  </si>
  <si>
    <t>Jaungulbenes āra  baseina un sporta infrastruktūras atjaunošana</t>
  </si>
  <si>
    <t>Nostiprinātas baseina sienas un labiekārtota tam pieguļošā teritorija, atjaunots basketbola laukums.</t>
  </si>
  <si>
    <t>UK4.1.2.</t>
  </si>
  <si>
    <t>Pārbūvēts ceļa segums 1,9 km garumā</t>
  </si>
  <si>
    <t>Pārbūvēts ceļa segums 5,35 km garumā</t>
  </si>
  <si>
    <t>Pārbūvēts ceļa segums 3,24 km garumā</t>
  </si>
  <si>
    <t>Pārbūvēts ceļa segums 4,4 km garumā</t>
  </si>
  <si>
    <t>Pašvaldības ceļa Nr.2-17 Krapa- Gulbji- Aizupieši- Gārša asfalta seguma  atjaunošana Daukstu pagastā</t>
  </si>
  <si>
    <t>Atjaunots asfalta segums 625m garumā, uzlabota gājēju un satiksmes drošība</t>
  </si>
  <si>
    <t>Pašvaldības ceļa Nr.2-15 Stari - Blektes -Audīles asfalta seguma  atjaunošana Daukstu pagastā</t>
  </si>
  <si>
    <t>Atjaunots asfalta segums 470m garumā, uzlabota gājēju un satiksmes drošiba</t>
  </si>
  <si>
    <t>Pašvaldības ceļa Nr. 6-2 Litenes stacija-Sopuļi-Jaunsilenieki ceļa posma atjaunošana Litenes pagastā</t>
  </si>
  <si>
    <t>Pašvaldības ceļa  6-9 Sopuļi - Monte - Betona tilts ceļa posma atjaunošana Litenes pagastā</t>
  </si>
  <si>
    <t>UE4.1.1.</t>
  </si>
  <si>
    <t>Stāmerienas pils iebraucamā ceļa un stāvlaukuma atjaunošana</t>
  </si>
  <si>
    <t>Atjaunots iebraucamais ceļš un stāvlaukums</t>
  </si>
  <si>
    <t>Gaisas trases izveide Spārītes parkā</t>
  </si>
  <si>
    <t>Iekštelpu skeitparka izveide Brīvības ielā 22</t>
  </si>
  <si>
    <t>Izveidota gaisa trase starp parkā augošiem kokiem dažādos augstumos</t>
  </si>
  <si>
    <t>BMX trases teritorijas labiekārtošana Gulbenē</t>
  </si>
  <si>
    <t>Sakārtota infrastruktūra BMX trasē Gulbenē</t>
  </si>
  <si>
    <t>Gulbenes ūdenstorņa kā vides objekta izveide</t>
  </si>
  <si>
    <t>Gulbenes ūdenstorņa atjaunošana, vides objekta izveide</t>
  </si>
  <si>
    <t>Stāmerienas pagasta administratīvās ēkas  "Vecstāmeriena"  energoefektivitātes uzlabošana</t>
  </si>
  <si>
    <t>Paaugstināta ēkas energoefektivitāte, siltināšana, jumta nomaiņa</t>
  </si>
  <si>
    <t>Kalnienas tautas nama fasādes atjaunošana un siltināšana</t>
  </si>
  <si>
    <t>Uzklāts melnais segums 205m garumā, ierīkots apgaismojums un ietve</t>
  </si>
  <si>
    <t>Pieejams dzīvojamais fonds nodarbinātības veicināšanai, uzbūvēti 50 jauni dzīvokļi</t>
  </si>
  <si>
    <t>Lizuma kultūras nama fasādes atjaunošana un iekštelpu remonts</t>
  </si>
  <si>
    <t>Atjaunota ēkas fasāde un iekštelpas</t>
  </si>
  <si>
    <t>Goda bibliotēkas izveide</t>
  </si>
  <si>
    <t>Skolas ielas seguma atjaunošana, gājēju ietves izveidošana Rankas pagasta Rankas ciemā</t>
  </si>
  <si>
    <t>Atjaunots asfaltbetona segums 0,5 km garumā, izveidota ietve līdz skolai &lt;0,35km garumā</t>
  </si>
  <si>
    <t>Pašvaldības ceļa 10-13 Degļupe - Strēlnieki ceļa posma atjaunošana Rankas pagastā</t>
  </si>
  <si>
    <t>Pastiprināt ceļa segumu un atjaunot grāvjus 3,0 km garumā</t>
  </si>
  <si>
    <t>Pašvaldības ceļa 10-14 Kalnāji -Vidusbirzuļi ceļa posma atjaunošana Rankas pagastā</t>
  </si>
  <si>
    <t>Pastiprināt ceļa segumu un atjaunot grāvjus 5,0 km garumā</t>
  </si>
  <si>
    <t xml:space="preserve">Rankas kapsētas teritorijas labiekārtošana </t>
  </si>
  <si>
    <t>Kapličas logu nomaiņa un jumta seguma maiņa, pievadceļa bruģēšana</t>
  </si>
  <si>
    <t>Rankas pagasta Rankas ciema centra teritorijas labiekārtošana</t>
  </si>
  <si>
    <t>Teritorijas sadalīšana privātmāju rajonam, dīķu projektu un dīķu izveidošana pēc centra plāna</t>
  </si>
  <si>
    <t xml:space="preserve">Reģionālas nozīmes industriāla parka un teritorijas attīstība Gulbenes novadā </t>
  </si>
  <si>
    <t>*Projekts īstenojams tikai ar ANM vai citu ES ārējo finansējuma piesaisti</t>
  </si>
  <si>
    <t xml:space="preserve">Izveidots pilnas funkcionalitātes industriāls parks, mazinot SEG emisiju vai veicinot CO2 piesaisti. 
Atjaunoti pievadceļi, izveidotas komercdarbības mērķiem paredzētas ražošanas un biroju ēka/-as, attīstīta saistītā infrastruktūra t.sk. inženiertehniskās sistēmas un iekārtas, kas ražo enerģiju no atjaunojamajiem energoresursiem (AER). </t>
  </si>
  <si>
    <t>Upes ielas seguma atjaunošana Tirzas pagastā</t>
  </si>
  <si>
    <t>Avotu ielas seguma atjaunošana Tirzas pagastā</t>
  </si>
  <si>
    <t>Pārbūvēts ceļa segums 0.41 km garumā</t>
  </si>
  <si>
    <t>Pārbūvēts ceļa segums 1.006 km garumā</t>
  </si>
  <si>
    <t>Pārbūvēts ceļa segums 2,17 km garumā</t>
  </si>
  <si>
    <t>Veišu ielas seguma atjaunošana Galgauskas pagastā</t>
  </si>
  <si>
    <t>Pašvaldības ceļa Nr.4-9 Vāverītes-Tirzas tilts pārbūve Galgauskas pagastā</t>
  </si>
  <si>
    <t>Pārbūvēts ceļa segums 3,20 km garumā</t>
  </si>
  <si>
    <t>Šķieneru ielas posma no valsts ceļa V424 līdz īpašumam "Vārpas laukums" rekonstrukcija Stradu pagastā</t>
  </si>
  <si>
    <t>Samiņu ielas Stradu ciemā asfaltseguma pārbūve</t>
  </si>
  <si>
    <t>Pakava ielas Stāķu ciemā asfaltseguma pārbūve</t>
  </si>
  <si>
    <t>Pārbūvēts ielas segums 200 m garumā</t>
  </si>
  <si>
    <t>Pārbūvēts ielas segums 300 m garumā</t>
  </si>
  <si>
    <t>Pašvaldības ceļa Nr.12-4 Stradu skola-Antani pārbūve Stradu pagastā</t>
  </si>
  <si>
    <t>Pārbūvēts ceļa segums 1,7 km garumā</t>
  </si>
  <si>
    <t>Liepu ielas Pilskalnā, Beļavas pagastā pārbūve</t>
  </si>
  <si>
    <t>Izbūvēts melnais segums 0.32 km garumā</t>
  </si>
  <si>
    <t>Pašvaldības ceļa Nr.1-5 Plūdoņu ceļš seguma atjaunošana Beļavas pagastā</t>
  </si>
  <si>
    <t>Pārbūvēts ceļa segums 1,28 km garumā</t>
  </si>
  <si>
    <t>Pašvaldības ceļa Nr.1-1 Svelberģis-Rožlejas-Celmiņi seguma atjaunošana Beļavas pagastā</t>
  </si>
  <si>
    <t>Pašvaldības ceļa Nr.1-11 Jaungurķi-Sīļi seguma atjaunošana Beļavas pagastā</t>
  </si>
  <si>
    <t>Pārbūvēts ceļa segums 1,57 km garumā</t>
  </si>
  <si>
    <t>Pārbūvēts ceļa segums 2,91 km garumā</t>
  </si>
  <si>
    <t>Bērzu ielas seguma atjaunošana Jaungulbenes pagastā</t>
  </si>
  <si>
    <t>Atjaunots asfalta segums 0,505 km garumā</t>
  </si>
  <si>
    <t>Kalna ielas seguma atjaunošana Jaungulbenes pagastā</t>
  </si>
  <si>
    <t>Atjaunots asfalta segums 0,266 km garumā</t>
  </si>
  <si>
    <t>Pašvaldības ceļa Nr.8-14 Ušuru ceļš-Jaungulbene seguma atjaunošana Jaungulbenes pagastā</t>
  </si>
  <si>
    <t>Pašvaldības ceļa Nr.2-2 Kapukalns-Melderi-Krapas pietura seguma atjaunošana Daukstu pagastā</t>
  </si>
  <si>
    <t>Atjaunots grants segums 2,86 km garumā</t>
  </si>
  <si>
    <t>Pašvaldības ceļa Nr.9-2 Siltais-Liedupes seguma atjaunošana Līgo pagastā</t>
  </si>
  <si>
    <t>Pašvaldības ceļa Nr.9-17 Lapši-Ušuri seguma atjaunošana Līgo pagastā</t>
  </si>
  <si>
    <t>Atjaunots grants segums 2,85 km garumā</t>
  </si>
  <si>
    <t>Atjaunots ceļa segums 2,92 km garumā</t>
  </si>
  <si>
    <t>Pašvaldības ceļa Nr.3-5 Bites-Silenieki seguma atjaunošana Druvienas pagastā</t>
  </si>
  <si>
    <t>Pārbūvēts ceļa segums 1,32 km garumā</t>
  </si>
  <si>
    <t>Pašvaldības ceļa Nr.3-1 Ābelskalns-Jaunāres seguma atjaunošana Druvienas pagastā</t>
  </si>
  <si>
    <t>Pārbūvēts ceļa segums 0,53 km garumā</t>
  </si>
  <si>
    <t>Vidus ielas posma pārbūve no Rīgas ielas līdz Vidus ielai 76</t>
  </si>
  <si>
    <t>Pārbūvēts ielas segums 0.916 km garumā</t>
  </si>
  <si>
    <t>Atjaunots grants segums 3,417 km garumā</t>
  </si>
  <si>
    <t>Atjaunots asfalta segums 560m garumā, uzlabota gājēju un satiksmes drošība</t>
  </si>
  <si>
    <t>Pašvaldības ceļa Nr.5-23 Podnieki-Bārīši seguma atjaunošana Lejasciema pagastā</t>
  </si>
  <si>
    <t>Atjaunots grants segums 1,5 km garumā</t>
  </si>
  <si>
    <t>Pašvaldības ceļa Nr.5-12  Kapsētas ceļš atjaunošana Lejasciema pagastā</t>
  </si>
  <si>
    <t>Atjaunots ceļš 0.6 km garumā</t>
  </si>
  <si>
    <t>Līča ielas seguma atjaunošana Lejasciema pagastā</t>
  </si>
  <si>
    <t>Rožu ielas seguma atjaunošana Lejasciema pagastā</t>
  </si>
  <si>
    <t>Pārbūvēts ielas segums 0,495 km garumā</t>
  </si>
  <si>
    <t>Pārbūvēts ielas segums 0,680 km garumā</t>
  </si>
  <si>
    <t>Atjaunots Parka ielas ceļa segums 0,6 km garumā</t>
  </si>
  <si>
    <t>Pašvaldības ceļa Nr.7-13 Siena miltu kalte-Akmens tilts-Senči seguma atjaunošana Lizuma pagastā</t>
  </si>
  <si>
    <t>Atjaunots grants segums 5,22 km garumā</t>
  </si>
  <si>
    <t>Pašvaldības ceļa Nr.7-9 Kalēji-Kolaņģi-Melderi seguma atjaunošana Lizuma pagastā</t>
  </si>
  <si>
    <t>Atjaunots grants segums 52,45 km garumā</t>
  </si>
  <si>
    <r>
      <t xml:space="preserve">Pašvaldības ceļa Nr. 11-12 Skola-Līdumi pārbūve Stāmerienas </t>
    </r>
    <r>
      <rPr>
        <sz val="10"/>
        <rFont val="Times New Roman"/>
        <family val="1"/>
        <charset val="186"/>
      </rPr>
      <t>pagastā</t>
    </r>
  </si>
  <si>
    <t>Atjaunots grants segums 2,32 km garumā</t>
  </si>
  <si>
    <t>Pārbūvets ceļa segums 1,7 km garumā</t>
  </si>
  <si>
    <t>Ozolu ielas asfalta seguma atjaunošana Litenes pagastā</t>
  </si>
  <si>
    <t>Atjaunots asfalta segums 0,308 km garumā</t>
  </si>
  <si>
    <t>Druvienas muižas fasādes atjaunošana</t>
  </si>
  <si>
    <t>Atjaunota ēkas fasāde</t>
  </si>
  <si>
    <t>Organizēts skiču konkurss, tehniskā projekta izstrāde, uzstādītas jaunas pilsētas zīmes</t>
  </si>
  <si>
    <t>Gulbenes pilsētas zīmju uzstādīšana</t>
  </si>
  <si>
    <t xml:space="preserve">Uzbūvēts stadions ar 300 m sintētiskā seguma skrejceļu  un mākslīgās zāles  futbola laukumu. </t>
  </si>
  <si>
    <t>Gājēju un veloceliņu ierīkošana novada teritorijā</t>
  </si>
  <si>
    <t>Gulbenes pilsētas kapsētas nožogojuma izbūve</t>
  </si>
  <si>
    <t>Pilsētas pārvalde</t>
  </si>
  <si>
    <t>Gulbenes novada centralizētās kanalizācijas un ūdensvada tīklu paplašināšana</t>
  </si>
  <si>
    <t>Attīstības projektu nodaļa</t>
  </si>
  <si>
    <t>Izbūvēti ūdensvada un kanalizācijas tīkli</t>
  </si>
  <si>
    <t>Labiekārtots parks, izbūvēts koka gājēju tilts</t>
  </si>
  <si>
    <t>Izbūvēts līdz 600m garšs teritorijas nožogojums</t>
  </si>
  <si>
    <t>Izbūvēta infrastruktūra uzņēmējdarbības veicināšanai, veiktas apmācības, pilnveidotas zināšanas uzņēmējdarbībā, telpas aprīkotas ar inovatīvām tehnoloģijām.</t>
  </si>
  <si>
    <t>Vidzemes nodarbinātības inovāciju programma</t>
  </si>
  <si>
    <t>Šautuves teritorijas labiekārtošana</t>
  </si>
  <si>
    <t>Izbūvētas aizsargsienas, bruģēts šaušanas starta laukums, ierīkots teritorijas apgaismojums šautuves teritorijā, nodrošinot šautuves drošu ekspluatāciju</t>
  </si>
  <si>
    <t>"Stāmerienas pils iekštelpu pārbūve, restaurācija un atjaunošana" I posms</t>
  </si>
  <si>
    <t>Izbūvētas, atjaunotas galvenās pils ēkas konstrukcijas. Izbūvēti galvenie inženiertīkli.</t>
  </si>
  <si>
    <t>"Stāmerienas pils iekštelpu pārbūve, restaurācija un atjaunošana" II posms</t>
  </si>
  <si>
    <t>Pils ēkā veikti restaurācijas, atjaunošanas iekšdarbi, kompetenču paaugstināšana un pieredzes apmaiņa</t>
  </si>
  <si>
    <t>Uzbūvēta ražošanas/noliktavas ēka ar biroja telpām, radītas 20 jaunas darba vietas, piesaistot privātās investīcijas EUR 250 000,- apmērā, samazināta degradēto teritoriju platība - 0,35 ha apjomā</t>
  </si>
  <si>
    <t>Pielikums 24.02.2022. Gulbenes novada domes sēdes lēmumam Nr. GND/2022/154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</si>
</sst>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name val="Times New Roman"/>
      <family val="1"/>
    </font>
    <font>
      <sz val="9"/>
      <color rgb="FF333333"/>
      <name val="Courier New"/>
      <family val="3"/>
    </font>
    <font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4" tint="-0.249977111117893"/>
      <name val="Times New Roman"/>
      <family val="1"/>
      <charset val="186"/>
    </font>
    <font>
      <sz val="8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B1B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0" borderId="0" xfId="1" applyFont="1" applyAlignment="1">
      <alignment vertical="top" wrapText="1"/>
    </xf>
    <xf numFmtId="164" fontId="5" fillId="0" borderId="0" xfId="1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8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top"/>
    </xf>
    <xf numFmtId="0" fontId="0" fillId="2" borderId="0" xfId="0" applyFill="1"/>
    <xf numFmtId="0" fontId="21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1" fillId="0" borderId="0" xfId="0" applyFont="1"/>
    <xf numFmtId="0" fontId="5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top" wrapText="1"/>
    </xf>
    <xf numFmtId="0" fontId="0" fillId="0" borderId="0" xfId="0"/>
    <xf numFmtId="0" fontId="17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0" fontId="5" fillId="2" borderId="6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left" vertical="top" wrapText="1"/>
    </xf>
    <xf numFmtId="164" fontId="1" fillId="2" borderId="1" xfId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1" applyFont="1" applyAlignment="1"/>
    <xf numFmtId="164" fontId="5" fillId="0" borderId="1" xfId="1" applyFont="1" applyBorder="1" applyAlignment="1">
      <alignment horizontal="right"/>
    </xf>
    <xf numFmtId="3" fontId="1" fillId="0" borderId="1" xfId="0" applyNumberFormat="1" applyFont="1" applyBorder="1" applyAlignment="1">
      <alignment horizontal="left" vertical="top"/>
    </xf>
    <xf numFmtId="164" fontId="17" fillId="2" borderId="1" xfId="20" applyFont="1" applyFill="1" applyBorder="1" applyAlignment="1">
      <alignment horizontal="left" vertical="top"/>
    </xf>
    <xf numFmtId="164" fontId="17" fillId="2" borderId="1" xfId="1" applyFont="1" applyFill="1" applyBorder="1" applyAlignment="1">
      <alignment horizontal="left" vertical="top"/>
    </xf>
    <xf numFmtId="0" fontId="0" fillId="2" borderId="0" xfId="0" applyFont="1" applyFill="1"/>
    <xf numFmtId="0" fontId="4" fillId="0" borderId="1" xfId="0" applyFont="1" applyBorder="1" applyAlignment="1">
      <alignment vertical="top"/>
    </xf>
    <xf numFmtId="164" fontId="5" fillId="0" borderId="1" xfId="1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4" fillId="0" borderId="0" xfId="0" applyFont="1"/>
    <xf numFmtId="0" fontId="23" fillId="0" borderId="1" xfId="0" applyFont="1" applyBorder="1" applyAlignment="1">
      <alignment vertical="top"/>
    </xf>
    <xf numFmtId="0" fontId="1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64" fontId="1" fillId="2" borderId="7" xfId="1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vertical="top" wrapText="1"/>
    </xf>
    <xf numFmtId="0" fontId="21" fillId="2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" fontId="5" fillId="0" borderId="1" xfId="0" applyNumberFormat="1" applyFont="1" applyBorder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164" fontId="1" fillId="2" borderId="1" xfId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164" fontId="19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0" fillId="0" borderId="0" xfId="0"/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0" fillId="2" borderId="0" xfId="0" applyFill="1"/>
    <xf numFmtId="0" fontId="21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1" fillId="2" borderId="0" xfId="0" applyFont="1" applyFill="1"/>
    <xf numFmtId="3" fontId="1" fillId="0" borderId="1" xfId="0" applyNumberFormat="1" applyFont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4" fontId="17" fillId="2" borderId="1" xfId="1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vertical="top" wrapText="1"/>
    </xf>
    <xf numFmtId="0" fontId="0" fillId="4" borderId="0" xfId="0" applyFill="1"/>
    <xf numFmtId="0" fontId="5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164" fontId="5" fillId="0" borderId="1" xfId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164" fontId="17" fillId="0" borderId="1" xfId="20" applyFont="1" applyFill="1" applyBorder="1" applyAlignment="1">
      <alignment horizontal="left" vertical="top"/>
    </xf>
    <xf numFmtId="0" fontId="0" fillId="0" borderId="0" xfId="0" applyFill="1"/>
    <xf numFmtId="0" fontId="25" fillId="0" borderId="1" xfId="0" applyFont="1" applyFill="1" applyBorder="1" applyAlignment="1">
      <alignment horizontal="left" vertical="top" wrapText="1"/>
    </xf>
    <xf numFmtId="164" fontId="25" fillId="0" borderId="1" xfId="1" applyFont="1" applyFill="1" applyBorder="1" applyAlignment="1">
      <alignment horizontal="left" vertical="top"/>
    </xf>
    <xf numFmtId="3" fontId="25" fillId="0" borderId="1" xfId="0" applyNumberFormat="1" applyFont="1" applyFill="1" applyBorder="1" applyAlignment="1">
      <alignment horizontal="left" vertical="top"/>
    </xf>
    <xf numFmtId="0" fontId="26" fillId="0" borderId="1" xfId="0" applyFont="1" applyFill="1" applyBorder="1" applyAlignment="1">
      <alignment horizontal="left" vertical="top" wrapText="1"/>
    </xf>
    <xf numFmtId="164" fontId="26" fillId="0" borderId="1" xfId="20" applyFont="1" applyFill="1" applyBorder="1" applyAlignment="1">
      <alignment horizontal="left" vertical="top"/>
    </xf>
    <xf numFmtId="0" fontId="26" fillId="0" borderId="1" xfId="0" applyFont="1" applyFill="1" applyBorder="1" applyAlignment="1">
      <alignment horizontal="left" vertical="top"/>
    </xf>
    <xf numFmtId="3" fontId="25" fillId="0" borderId="1" xfId="0" applyNumberFormat="1" applyFont="1" applyBorder="1" applyAlignment="1">
      <alignment horizontal="left" vertical="top"/>
    </xf>
    <xf numFmtId="3" fontId="26" fillId="0" borderId="1" xfId="0" applyNumberFormat="1" applyFont="1" applyFill="1" applyBorder="1" applyAlignment="1">
      <alignment horizontal="left" vertical="top"/>
    </xf>
    <xf numFmtId="0" fontId="27" fillId="0" borderId="1" xfId="0" applyFont="1" applyFill="1" applyBorder="1" applyAlignment="1">
      <alignment horizontal="left" vertical="top" wrapText="1"/>
    </xf>
    <xf numFmtId="164" fontId="25" fillId="2" borderId="1" xfId="1" applyFont="1" applyFill="1" applyBorder="1" applyAlignment="1">
      <alignment horizontal="left" vertical="top"/>
    </xf>
    <xf numFmtId="0" fontId="0" fillId="0" borderId="8" xfId="0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colors>
    <mruColors>
      <color rgb="FFEDB1B1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6"/>
  <sheetViews>
    <sheetView view="pageBreakPreview" topLeftCell="A99" zoomScale="90" zoomScaleNormal="90" zoomScaleSheetLayoutView="90" zoomScalePageLayoutView="80" workbookViewId="0">
      <selection sqref="A1:N1"/>
    </sheetView>
  </sheetViews>
  <sheetFormatPr defaultColWidth="8.85546875" defaultRowHeight="15" x14ac:dyDescent="0.25"/>
  <cols>
    <col min="1" max="1" width="3.85546875" style="57" customWidth="1"/>
    <col min="2" max="2" width="18.140625" style="57" customWidth="1"/>
    <col min="3" max="3" width="8.85546875" style="57" customWidth="1"/>
    <col min="4" max="4" width="10" style="57" customWidth="1"/>
    <col min="5" max="5" width="9.85546875" style="57" customWidth="1"/>
    <col min="6" max="6" width="16.28515625" style="57" customWidth="1"/>
    <col min="7" max="7" width="17" style="57" customWidth="1"/>
    <col min="8" max="8" width="16.7109375" style="57" customWidth="1"/>
    <col min="9" max="9" width="15.28515625" style="57" customWidth="1"/>
    <col min="10" max="10" width="23" style="57" customWidth="1"/>
    <col min="11" max="11" width="9.5703125" style="57" customWidth="1"/>
    <col min="12" max="12" width="9.42578125" style="57" customWidth="1"/>
    <col min="13" max="13" width="11.28515625" style="57" customWidth="1"/>
    <col min="14" max="14" width="9" style="57" customWidth="1"/>
    <col min="15" max="15" width="23.5703125" style="57" customWidth="1"/>
    <col min="16" max="16384" width="8.85546875" style="57"/>
  </cols>
  <sheetData>
    <row r="1" spans="1:15" s="146" customFormat="1" x14ac:dyDescent="0.25">
      <c r="A1" s="157" t="s">
        <v>329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5" ht="15.75" x14ac:dyDescent="0.25">
      <c r="A2" s="159" t="s">
        <v>60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</row>
    <row r="3" spans="1:15" x14ac:dyDescent="0.25">
      <c r="A3" s="163" t="s">
        <v>1</v>
      </c>
      <c r="B3" s="164" t="s">
        <v>0</v>
      </c>
      <c r="C3" s="158" t="s">
        <v>2</v>
      </c>
      <c r="D3" s="158" t="s">
        <v>29</v>
      </c>
      <c r="E3" s="158" t="s">
        <v>3</v>
      </c>
      <c r="F3" s="158" t="s">
        <v>107</v>
      </c>
      <c r="G3" s="158" t="s">
        <v>4</v>
      </c>
      <c r="H3" s="158"/>
      <c r="I3" s="158"/>
      <c r="J3" s="162" t="s">
        <v>50</v>
      </c>
      <c r="K3" s="158" t="s">
        <v>8</v>
      </c>
      <c r="L3" s="158"/>
      <c r="M3" s="162" t="s">
        <v>44</v>
      </c>
      <c r="N3" s="158" t="s">
        <v>10</v>
      </c>
    </row>
    <row r="4" spans="1:15" x14ac:dyDescent="0.25">
      <c r="A4" s="163"/>
      <c r="B4" s="164"/>
      <c r="C4" s="158"/>
      <c r="D4" s="158"/>
      <c r="E4" s="158"/>
      <c r="F4" s="158"/>
      <c r="G4" s="158"/>
      <c r="H4" s="158"/>
      <c r="I4" s="158"/>
      <c r="J4" s="162"/>
      <c r="K4" s="158"/>
      <c r="L4" s="158"/>
      <c r="M4" s="162"/>
      <c r="N4" s="158"/>
    </row>
    <row r="5" spans="1:15" ht="54.75" customHeight="1" x14ac:dyDescent="0.25">
      <c r="A5" s="163"/>
      <c r="B5" s="164"/>
      <c r="C5" s="158"/>
      <c r="D5" s="158"/>
      <c r="E5" s="158"/>
      <c r="F5" s="158"/>
      <c r="G5" s="72" t="s">
        <v>5</v>
      </c>
      <c r="H5" s="72" t="s">
        <v>6</v>
      </c>
      <c r="I5" s="72" t="s">
        <v>7</v>
      </c>
      <c r="J5" s="162"/>
      <c r="K5" s="73" t="s">
        <v>16</v>
      </c>
      <c r="L5" s="73" t="s">
        <v>9</v>
      </c>
      <c r="M5" s="162"/>
      <c r="N5" s="158"/>
    </row>
    <row r="6" spans="1:15" ht="78.75" x14ac:dyDescent="0.25">
      <c r="A6" s="76">
        <v>1</v>
      </c>
      <c r="B6" s="64" t="s">
        <v>17</v>
      </c>
      <c r="C6" s="17" t="s">
        <v>53</v>
      </c>
      <c r="D6" s="8" t="s">
        <v>21</v>
      </c>
      <c r="E6" s="4"/>
      <c r="F6" s="45">
        <v>300000</v>
      </c>
      <c r="G6" s="35">
        <f>F6*0.9</f>
        <v>270000</v>
      </c>
      <c r="H6" s="35">
        <f>F6-G6</f>
        <v>30000</v>
      </c>
      <c r="I6" s="35">
        <v>0</v>
      </c>
      <c r="J6" s="64" t="s">
        <v>134</v>
      </c>
      <c r="K6" s="15">
        <v>2023</v>
      </c>
      <c r="L6" s="15">
        <v>2024</v>
      </c>
      <c r="M6" s="26" t="s">
        <v>31</v>
      </c>
      <c r="N6" s="56" t="s">
        <v>78</v>
      </c>
    </row>
    <row r="7" spans="1:15" ht="38.25" x14ac:dyDescent="0.25">
      <c r="A7" s="76">
        <v>2</v>
      </c>
      <c r="B7" s="47" t="s">
        <v>312</v>
      </c>
      <c r="C7" s="17" t="s">
        <v>53</v>
      </c>
      <c r="D7" s="26" t="s">
        <v>21</v>
      </c>
      <c r="E7" s="50"/>
      <c r="F7" s="52">
        <v>500000</v>
      </c>
      <c r="G7" s="52">
        <v>500000</v>
      </c>
      <c r="H7" s="52">
        <v>0</v>
      </c>
      <c r="I7" s="52">
        <v>0</v>
      </c>
      <c r="J7" s="47" t="s">
        <v>142</v>
      </c>
      <c r="K7" s="47">
        <v>2022</v>
      </c>
      <c r="L7" s="47">
        <v>2024</v>
      </c>
      <c r="M7" s="26" t="s">
        <v>31</v>
      </c>
      <c r="N7" s="63"/>
    </row>
    <row r="8" spans="1:15" ht="51" x14ac:dyDescent="0.25">
      <c r="A8" s="119">
        <v>3</v>
      </c>
      <c r="B8" s="47" t="s">
        <v>18</v>
      </c>
      <c r="C8" s="17" t="s">
        <v>53</v>
      </c>
      <c r="D8" s="8" t="s">
        <v>21</v>
      </c>
      <c r="E8" s="50"/>
      <c r="F8" s="52">
        <v>450000</v>
      </c>
      <c r="G8" s="52">
        <v>450000</v>
      </c>
      <c r="H8" s="52">
        <v>0</v>
      </c>
      <c r="I8" s="52">
        <v>0</v>
      </c>
      <c r="J8" s="47" t="s">
        <v>37</v>
      </c>
      <c r="K8" s="47">
        <v>2022</v>
      </c>
      <c r="L8" s="47">
        <v>2024</v>
      </c>
      <c r="M8" s="47" t="s">
        <v>31</v>
      </c>
      <c r="N8" s="63"/>
      <c r="O8" s="11"/>
    </row>
    <row r="9" spans="1:15" ht="63.75" x14ac:dyDescent="0.25">
      <c r="A9" s="119">
        <v>4</v>
      </c>
      <c r="B9" s="47" t="s">
        <v>135</v>
      </c>
      <c r="C9" s="17" t="s">
        <v>53</v>
      </c>
      <c r="D9" s="8" t="s">
        <v>21</v>
      </c>
      <c r="E9" s="50"/>
      <c r="F9" s="52">
        <v>60000</v>
      </c>
      <c r="G9" s="52">
        <v>60000</v>
      </c>
      <c r="H9" s="52">
        <v>0</v>
      </c>
      <c r="I9" s="52">
        <v>0</v>
      </c>
      <c r="J9" s="47" t="s">
        <v>136</v>
      </c>
      <c r="K9" s="47">
        <v>2022</v>
      </c>
      <c r="L9" s="47">
        <v>2024</v>
      </c>
      <c r="M9" s="47" t="s">
        <v>31</v>
      </c>
      <c r="N9" s="63"/>
      <c r="O9" s="11"/>
    </row>
    <row r="10" spans="1:15" ht="38.25" x14ac:dyDescent="0.25">
      <c r="A10" s="119">
        <v>5</v>
      </c>
      <c r="B10" s="48" t="s">
        <v>143</v>
      </c>
      <c r="C10" s="17" t="s">
        <v>53</v>
      </c>
      <c r="D10" s="64" t="s">
        <v>21</v>
      </c>
      <c r="E10" s="4"/>
      <c r="F10" s="45">
        <f>G10+I10</f>
        <v>2534730.88</v>
      </c>
      <c r="G10" s="52">
        <v>1507708.08</v>
      </c>
      <c r="H10" s="52">
        <v>0</v>
      </c>
      <c r="I10" s="52">
        <v>1027022.8</v>
      </c>
      <c r="J10" s="16" t="s">
        <v>137</v>
      </c>
      <c r="K10" s="15">
        <v>2022</v>
      </c>
      <c r="L10" s="15">
        <v>2023</v>
      </c>
      <c r="M10" s="26" t="s">
        <v>31</v>
      </c>
      <c r="N10" s="56"/>
    </row>
    <row r="11" spans="1:15" s="33" customFormat="1" ht="78.75" x14ac:dyDescent="0.25">
      <c r="A11" s="119">
        <v>6</v>
      </c>
      <c r="B11" s="3" t="s">
        <v>138</v>
      </c>
      <c r="C11" s="17" t="s">
        <v>53</v>
      </c>
      <c r="D11" s="64" t="s">
        <v>21</v>
      </c>
      <c r="E11" s="15"/>
      <c r="F11" s="45">
        <v>2000000</v>
      </c>
      <c r="G11" s="52">
        <v>1000000</v>
      </c>
      <c r="H11" s="52">
        <v>0</v>
      </c>
      <c r="I11" s="45">
        <v>1000000</v>
      </c>
      <c r="J11" s="29" t="s">
        <v>139</v>
      </c>
      <c r="K11" s="15">
        <v>2024</v>
      </c>
      <c r="L11" s="15">
        <v>2024</v>
      </c>
      <c r="M11" s="64" t="s">
        <v>31</v>
      </c>
      <c r="N11" s="56" t="s">
        <v>78</v>
      </c>
    </row>
    <row r="12" spans="1:15" s="33" customFormat="1" ht="38.25" x14ac:dyDescent="0.25">
      <c r="A12" s="119">
        <v>7</v>
      </c>
      <c r="B12" s="47" t="s">
        <v>285</v>
      </c>
      <c r="C12" s="17" t="s">
        <v>53</v>
      </c>
      <c r="D12" s="64" t="s">
        <v>21</v>
      </c>
      <c r="E12" s="47"/>
      <c r="F12" s="52">
        <v>1600000</v>
      </c>
      <c r="G12" s="52">
        <v>1600000</v>
      </c>
      <c r="H12" s="52">
        <v>0</v>
      </c>
      <c r="I12" s="52">
        <v>0</v>
      </c>
      <c r="J12" s="47" t="s">
        <v>73</v>
      </c>
      <c r="K12" s="47">
        <v>2021</v>
      </c>
      <c r="L12" s="47">
        <v>2022</v>
      </c>
      <c r="M12" s="64" t="s">
        <v>31</v>
      </c>
      <c r="N12" s="56"/>
    </row>
    <row r="13" spans="1:15" s="33" customFormat="1" ht="78.75" x14ac:dyDescent="0.25">
      <c r="A13" s="119">
        <v>8</v>
      </c>
      <c r="B13" s="47" t="s">
        <v>71</v>
      </c>
      <c r="C13" s="17" t="s">
        <v>53</v>
      </c>
      <c r="D13" s="64" t="s">
        <v>21</v>
      </c>
      <c r="E13" s="47"/>
      <c r="F13" s="52">
        <v>1600000</v>
      </c>
      <c r="G13" s="52">
        <f>F13*0.15</f>
        <v>240000</v>
      </c>
      <c r="H13" s="52">
        <f>F13-G13</f>
        <v>1360000</v>
      </c>
      <c r="I13" s="52">
        <v>0</v>
      </c>
      <c r="J13" s="47" t="s">
        <v>74</v>
      </c>
      <c r="K13" s="47">
        <v>2023</v>
      </c>
      <c r="L13" s="47">
        <v>2023</v>
      </c>
      <c r="M13" s="64" t="s">
        <v>31</v>
      </c>
      <c r="N13" s="56" t="s">
        <v>78</v>
      </c>
    </row>
    <row r="14" spans="1:15" s="33" customFormat="1" ht="78.75" x14ac:dyDescent="0.25">
      <c r="A14" s="119">
        <v>9</v>
      </c>
      <c r="B14" s="108" t="s">
        <v>72</v>
      </c>
      <c r="C14" s="98" t="s">
        <v>53</v>
      </c>
      <c r="D14" s="110" t="s">
        <v>21</v>
      </c>
      <c r="E14" s="108"/>
      <c r="F14" s="116">
        <v>800000</v>
      </c>
      <c r="G14" s="116">
        <f>F14*0.15</f>
        <v>120000</v>
      </c>
      <c r="H14" s="116">
        <f>F14-G14</f>
        <v>680000</v>
      </c>
      <c r="I14" s="116">
        <v>0</v>
      </c>
      <c r="J14" s="108" t="s">
        <v>75</v>
      </c>
      <c r="K14" s="108">
        <v>2023</v>
      </c>
      <c r="L14" s="108">
        <v>2023</v>
      </c>
      <c r="M14" s="110" t="s">
        <v>31</v>
      </c>
      <c r="N14" s="109" t="s">
        <v>78</v>
      </c>
    </row>
    <row r="15" spans="1:15" s="33" customFormat="1" ht="38.25" x14ac:dyDescent="0.25">
      <c r="A15" s="119">
        <v>10</v>
      </c>
      <c r="B15" s="108" t="s">
        <v>70</v>
      </c>
      <c r="C15" s="98" t="s">
        <v>53</v>
      </c>
      <c r="D15" s="110" t="s">
        <v>21</v>
      </c>
      <c r="E15" s="108"/>
      <c r="F15" s="116">
        <v>110000</v>
      </c>
      <c r="G15" s="116">
        <v>110000</v>
      </c>
      <c r="H15" s="116">
        <v>0</v>
      </c>
      <c r="I15" s="116">
        <v>0</v>
      </c>
      <c r="J15" s="108" t="s">
        <v>185</v>
      </c>
      <c r="K15" s="108">
        <v>2024</v>
      </c>
      <c r="L15" s="108">
        <v>2024</v>
      </c>
      <c r="M15" s="110" t="s">
        <v>31</v>
      </c>
      <c r="N15" s="109"/>
    </row>
    <row r="16" spans="1:15" s="113" customFormat="1" ht="78.75" x14ac:dyDescent="0.25">
      <c r="A16" s="119">
        <v>11</v>
      </c>
      <c r="B16" s="108" t="s">
        <v>252</v>
      </c>
      <c r="C16" s="98" t="s">
        <v>53</v>
      </c>
      <c r="D16" s="110" t="s">
        <v>21</v>
      </c>
      <c r="E16" s="108"/>
      <c r="F16" s="116">
        <v>135000</v>
      </c>
      <c r="G16" s="116">
        <f t="shared" ref="G16:G42" si="0">F16*0.15</f>
        <v>20250</v>
      </c>
      <c r="H16" s="116">
        <f t="shared" ref="H16:H42" si="1">F16-G16</f>
        <v>114750</v>
      </c>
      <c r="I16" s="116">
        <v>0</v>
      </c>
      <c r="J16" s="108" t="s">
        <v>286</v>
      </c>
      <c r="K16" s="108">
        <v>2023</v>
      </c>
      <c r="L16" s="108">
        <v>2024</v>
      </c>
      <c r="M16" s="110" t="s">
        <v>31</v>
      </c>
      <c r="N16" s="109" t="s">
        <v>78</v>
      </c>
    </row>
    <row r="17" spans="1:15" s="113" customFormat="1" ht="78.75" x14ac:dyDescent="0.25">
      <c r="A17" s="119">
        <v>12</v>
      </c>
      <c r="B17" s="108" t="s">
        <v>253</v>
      </c>
      <c r="C17" s="98" t="s">
        <v>53</v>
      </c>
      <c r="D17" s="110" t="s">
        <v>21</v>
      </c>
      <c r="E17" s="108"/>
      <c r="F17" s="116">
        <v>155000</v>
      </c>
      <c r="G17" s="116">
        <f t="shared" si="0"/>
        <v>23250</v>
      </c>
      <c r="H17" s="116">
        <f t="shared" si="1"/>
        <v>131750</v>
      </c>
      <c r="I17" s="116">
        <v>0</v>
      </c>
      <c r="J17" s="108" t="s">
        <v>254</v>
      </c>
      <c r="K17" s="108">
        <v>2023</v>
      </c>
      <c r="L17" s="108">
        <v>2024</v>
      </c>
      <c r="M17" s="110" t="s">
        <v>31</v>
      </c>
      <c r="N17" s="109" t="s">
        <v>78</v>
      </c>
    </row>
    <row r="18" spans="1:15" s="91" customFormat="1" ht="78.75" x14ac:dyDescent="0.25">
      <c r="A18" s="119">
        <v>13</v>
      </c>
      <c r="B18" s="110" t="s">
        <v>189</v>
      </c>
      <c r="C18" s="98" t="s">
        <v>53</v>
      </c>
      <c r="D18" s="110" t="s">
        <v>21</v>
      </c>
      <c r="E18" s="110"/>
      <c r="F18" s="120">
        <v>105000</v>
      </c>
      <c r="G18" s="116">
        <f t="shared" si="0"/>
        <v>15750</v>
      </c>
      <c r="H18" s="120">
        <f t="shared" si="1"/>
        <v>89250</v>
      </c>
      <c r="I18" s="116">
        <v>0</v>
      </c>
      <c r="J18" s="110" t="s">
        <v>251</v>
      </c>
      <c r="K18" s="110">
        <v>2022</v>
      </c>
      <c r="L18" s="110">
        <v>2023</v>
      </c>
      <c r="M18" s="108" t="s">
        <v>31</v>
      </c>
      <c r="N18" s="109" t="s">
        <v>78</v>
      </c>
    </row>
    <row r="19" spans="1:15" s="121" customFormat="1" ht="78.75" x14ac:dyDescent="0.25">
      <c r="A19" s="119">
        <v>14</v>
      </c>
      <c r="B19" s="110" t="s">
        <v>270</v>
      </c>
      <c r="C19" s="98" t="s">
        <v>53</v>
      </c>
      <c r="D19" s="110" t="s">
        <v>21</v>
      </c>
      <c r="E19" s="110"/>
      <c r="F19" s="120">
        <v>202000</v>
      </c>
      <c r="G19" s="116">
        <f t="shared" si="0"/>
        <v>30300</v>
      </c>
      <c r="H19" s="120">
        <f t="shared" si="1"/>
        <v>171700</v>
      </c>
      <c r="I19" s="116">
        <v>0</v>
      </c>
      <c r="J19" s="110" t="s">
        <v>271</v>
      </c>
      <c r="K19" s="110">
        <v>2023</v>
      </c>
      <c r="L19" s="110">
        <v>2024</v>
      </c>
      <c r="M19" s="108" t="s">
        <v>31</v>
      </c>
      <c r="N19" s="109" t="s">
        <v>78</v>
      </c>
    </row>
    <row r="20" spans="1:15" s="121" customFormat="1" ht="78.75" x14ac:dyDescent="0.25">
      <c r="A20" s="119">
        <v>15</v>
      </c>
      <c r="B20" s="110" t="s">
        <v>272</v>
      </c>
      <c r="C20" s="98" t="s">
        <v>53</v>
      </c>
      <c r="D20" s="110" t="s">
        <v>21</v>
      </c>
      <c r="E20" s="110"/>
      <c r="F20" s="120">
        <v>106400</v>
      </c>
      <c r="G20" s="116">
        <f t="shared" si="0"/>
        <v>15960</v>
      </c>
      <c r="H20" s="120">
        <f t="shared" si="1"/>
        <v>90440</v>
      </c>
      <c r="I20" s="116">
        <v>0</v>
      </c>
      <c r="J20" s="110" t="s">
        <v>273</v>
      </c>
      <c r="K20" s="110">
        <v>2023</v>
      </c>
      <c r="L20" s="110">
        <v>2024</v>
      </c>
      <c r="M20" s="108" t="s">
        <v>31</v>
      </c>
      <c r="N20" s="109" t="s">
        <v>78</v>
      </c>
    </row>
    <row r="21" spans="1:15" s="121" customFormat="1" ht="78.75" x14ac:dyDescent="0.25">
      <c r="A21" s="119">
        <v>16</v>
      </c>
      <c r="B21" s="110" t="s">
        <v>274</v>
      </c>
      <c r="C21" s="98" t="s">
        <v>53</v>
      </c>
      <c r="D21" s="110" t="s">
        <v>21</v>
      </c>
      <c r="E21" s="110"/>
      <c r="F21" s="120">
        <v>136680</v>
      </c>
      <c r="G21" s="116">
        <f t="shared" si="0"/>
        <v>20502</v>
      </c>
      <c r="H21" s="120">
        <f t="shared" si="1"/>
        <v>116178</v>
      </c>
      <c r="I21" s="116">
        <v>0</v>
      </c>
      <c r="J21" s="110" t="s">
        <v>287</v>
      </c>
      <c r="K21" s="110">
        <v>2023</v>
      </c>
      <c r="L21" s="110">
        <v>2024</v>
      </c>
      <c r="M21" s="108" t="s">
        <v>31</v>
      </c>
      <c r="N21" s="109" t="s">
        <v>78</v>
      </c>
    </row>
    <row r="22" spans="1:15" ht="78.75" x14ac:dyDescent="0.25">
      <c r="A22" s="119">
        <v>17</v>
      </c>
      <c r="B22" s="108" t="s">
        <v>247</v>
      </c>
      <c r="C22" s="98" t="s">
        <v>53</v>
      </c>
      <c r="D22" s="110" t="s">
        <v>21</v>
      </c>
      <c r="E22" s="108"/>
      <c r="F22" s="43">
        <v>146000</v>
      </c>
      <c r="G22" s="116">
        <f t="shared" si="0"/>
        <v>21900</v>
      </c>
      <c r="H22" s="120">
        <f t="shared" si="1"/>
        <v>124100</v>
      </c>
      <c r="I22" s="116">
        <v>0</v>
      </c>
      <c r="J22" s="108" t="s">
        <v>250</v>
      </c>
      <c r="K22" s="107">
        <v>2023</v>
      </c>
      <c r="L22" s="108">
        <v>2024</v>
      </c>
      <c r="M22" s="108" t="s">
        <v>31</v>
      </c>
      <c r="N22" s="109" t="s">
        <v>78</v>
      </c>
    </row>
    <row r="23" spans="1:15" s="104" customFormat="1" ht="78.75" x14ac:dyDescent="0.25">
      <c r="A23" s="119">
        <v>18</v>
      </c>
      <c r="B23" s="108" t="s">
        <v>248</v>
      </c>
      <c r="C23" s="98" t="s">
        <v>53</v>
      </c>
      <c r="D23" s="110" t="s">
        <v>21</v>
      </c>
      <c r="E23" s="108"/>
      <c r="F23" s="43">
        <v>60000</v>
      </c>
      <c r="G23" s="116">
        <f t="shared" si="0"/>
        <v>9000</v>
      </c>
      <c r="H23" s="120">
        <f t="shared" si="1"/>
        <v>51000</v>
      </c>
      <c r="I23" s="116">
        <v>0</v>
      </c>
      <c r="J23" s="108" t="s">
        <v>249</v>
      </c>
      <c r="K23" s="107">
        <v>2023</v>
      </c>
      <c r="L23" s="108">
        <v>2024</v>
      </c>
      <c r="M23" s="108" t="s">
        <v>31</v>
      </c>
      <c r="N23" s="109" t="s">
        <v>78</v>
      </c>
    </row>
    <row r="24" spans="1:15" ht="78.75" x14ac:dyDescent="0.25">
      <c r="A24" s="119">
        <v>19</v>
      </c>
      <c r="B24" s="108" t="s">
        <v>187</v>
      </c>
      <c r="C24" s="98" t="s">
        <v>53</v>
      </c>
      <c r="D24" s="110" t="s">
        <v>21</v>
      </c>
      <c r="E24" s="108"/>
      <c r="F24" s="116">
        <v>157000</v>
      </c>
      <c r="G24" s="116">
        <f t="shared" si="0"/>
        <v>23550</v>
      </c>
      <c r="H24" s="120">
        <f t="shared" si="1"/>
        <v>133450</v>
      </c>
      <c r="I24" s="116">
        <v>0</v>
      </c>
      <c r="J24" s="108" t="s">
        <v>208</v>
      </c>
      <c r="K24" s="108">
        <v>2022</v>
      </c>
      <c r="L24" s="108">
        <v>2024</v>
      </c>
      <c r="M24" s="108" t="s">
        <v>31</v>
      </c>
      <c r="N24" s="109" t="s">
        <v>78</v>
      </c>
    </row>
    <row r="25" spans="1:15" ht="78.75" x14ac:dyDescent="0.25">
      <c r="A25" s="119">
        <v>20</v>
      </c>
      <c r="B25" s="108" t="s">
        <v>188</v>
      </c>
      <c r="C25" s="98" t="s">
        <v>53</v>
      </c>
      <c r="D25" s="110" t="s">
        <v>21</v>
      </c>
      <c r="E25" s="51"/>
      <c r="F25" s="43">
        <v>150000</v>
      </c>
      <c r="G25" s="116">
        <f t="shared" si="0"/>
        <v>22500</v>
      </c>
      <c r="H25" s="120">
        <f t="shared" si="1"/>
        <v>127500</v>
      </c>
      <c r="I25" s="36">
        <v>0</v>
      </c>
      <c r="J25" s="108" t="s">
        <v>209</v>
      </c>
      <c r="K25" s="107">
        <v>2023</v>
      </c>
      <c r="L25" s="107">
        <v>2024</v>
      </c>
      <c r="M25" s="108" t="s">
        <v>31</v>
      </c>
      <c r="N25" s="109" t="s">
        <v>78</v>
      </c>
      <c r="O25" s="33"/>
    </row>
    <row r="26" spans="1:15" s="91" customFormat="1" ht="78.75" x14ac:dyDescent="0.25">
      <c r="A26" s="119">
        <v>21</v>
      </c>
      <c r="B26" s="110" t="s">
        <v>190</v>
      </c>
      <c r="C26" s="98" t="s">
        <v>53</v>
      </c>
      <c r="D26" s="110" t="s">
        <v>21</v>
      </c>
      <c r="E26" s="110"/>
      <c r="F26" s="126">
        <v>66500</v>
      </c>
      <c r="G26" s="116">
        <f t="shared" si="0"/>
        <v>9975</v>
      </c>
      <c r="H26" s="126">
        <f t="shared" si="1"/>
        <v>56525</v>
      </c>
      <c r="I26" s="116">
        <v>0</v>
      </c>
      <c r="J26" s="110" t="s">
        <v>206</v>
      </c>
      <c r="K26" s="110">
        <v>2022</v>
      </c>
      <c r="L26" s="110">
        <v>2023</v>
      </c>
      <c r="M26" s="108" t="s">
        <v>31</v>
      </c>
      <c r="N26" s="109" t="s">
        <v>78</v>
      </c>
    </row>
    <row r="27" spans="1:15" s="121" customFormat="1" ht="78.75" x14ac:dyDescent="0.25">
      <c r="A27" s="119">
        <v>22</v>
      </c>
      <c r="B27" s="110" t="s">
        <v>302</v>
      </c>
      <c r="C27" s="98" t="s">
        <v>53</v>
      </c>
      <c r="D27" s="110" t="s">
        <v>21</v>
      </c>
      <c r="E27" s="110"/>
      <c r="F27" s="120">
        <v>92800</v>
      </c>
      <c r="G27" s="116">
        <f t="shared" si="0"/>
        <v>13920</v>
      </c>
      <c r="H27" s="120">
        <f t="shared" si="1"/>
        <v>78880</v>
      </c>
      <c r="I27" s="116">
        <v>0</v>
      </c>
      <c r="J27" s="110" t="s">
        <v>303</v>
      </c>
      <c r="K27" s="110">
        <v>2023</v>
      </c>
      <c r="L27" s="110">
        <v>2024</v>
      </c>
      <c r="M27" s="108" t="s">
        <v>31</v>
      </c>
      <c r="N27" s="109" t="s">
        <v>78</v>
      </c>
    </row>
    <row r="28" spans="1:15" s="121" customFormat="1" ht="78.75" x14ac:dyDescent="0.25">
      <c r="A28" s="119">
        <v>23</v>
      </c>
      <c r="B28" s="110" t="s">
        <v>256</v>
      </c>
      <c r="C28" s="98" t="s">
        <v>53</v>
      </c>
      <c r="D28" s="110" t="s">
        <v>21</v>
      </c>
      <c r="E28" s="110"/>
      <c r="F28" s="120">
        <v>50000</v>
      </c>
      <c r="G28" s="116">
        <f t="shared" si="0"/>
        <v>7500</v>
      </c>
      <c r="H28" s="120">
        <f t="shared" si="1"/>
        <v>42500</v>
      </c>
      <c r="I28" s="116">
        <v>0</v>
      </c>
      <c r="J28" s="110" t="s">
        <v>258</v>
      </c>
      <c r="K28" s="110">
        <v>2023</v>
      </c>
      <c r="L28" s="110">
        <v>2024</v>
      </c>
      <c r="M28" s="108" t="s">
        <v>31</v>
      </c>
      <c r="N28" s="109" t="s">
        <v>78</v>
      </c>
    </row>
    <row r="29" spans="1:15" s="121" customFormat="1" ht="78.75" x14ac:dyDescent="0.25">
      <c r="A29" s="119">
        <v>24</v>
      </c>
      <c r="B29" s="110" t="s">
        <v>257</v>
      </c>
      <c r="C29" s="98" t="s">
        <v>53</v>
      </c>
      <c r="D29" s="110" t="s">
        <v>21</v>
      </c>
      <c r="E29" s="110"/>
      <c r="F29" s="120">
        <v>60000</v>
      </c>
      <c r="G29" s="116">
        <f t="shared" si="0"/>
        <v>9000</v>
      </c>
      <c r="H29" s="120">
        <f t="shared" si="1"/>
        <v>51000</v>
      </c>
      <c r="I29" s="116">
        <v>0</v>
      </c>
      <c r="J29" s="110" t="s">
        <v>259</v>
      </c>
      <c r="K29" s="110">
        <v>2023</v>
      </c>
      <c r="L29" s="110">
        <v>2024</v>
      </c>
      <c r="M29" s="108" t="s">
        <v>31</v>
      </c>
      <c r="N29" s="109" t="s">
        <v>78</v>
      </c>
    </row>
    <row r="30" spans="1:15" s="121" customFormat="1" ht="78.75" x14ac:dyDescent="0.25">
      <c r="A30" s="119">
        <v>25</v>
      </c>
      <c r="B30" s="110" t="s">
        <v>260</v>
      </c>
      <c r="C30" s="98" t="s">
        <v>53</v>
      </c>
      <c r="D30" s="110" t="s">
        <v>21</v>
      </c>
      <c r="E30" s="110"/>
      <c r="F30" s="120">
        <v>75000</v>
      </c>
      <c r="G30" s="116">
        <f t="shared" si="0"/>
        <v>11250</v>
      </c>
      <c r="H30" s="120">
        <f t="shared" si="1"/>
        <v>63750</v>
      </c>
      <c r="I30" s="116">
        <v>0</v>
      </c>
      <c r="J30" s="110" t="s">
        <v>261</v>
      </c>
      <c r="K30" s="110">
        <v>2023</v>
      </c>
      <c r="L30" s="110">
        <v>2024</v>
      </c>
      <c r="M30" s="108" t="s">
        <v>31</v>
      </c>
      <c r="N30" s="109" t="s">
        <v>78</v>
      </c>
    </row>
    <row r="31" spans="1:15" ht="78.75" x14ac:dyDescent="0.25">
      <c r="A31" s="119">
        <v>26</v>
      </c>
      <c r="B31" s="108" t="s">
        <v>255</v>
      </c>
      <c r="C31" s="98" t="s">
        <v>53</v>
      </c>
      <c r="D31" s="110" t="s">
        <v>21</v>
      </c>
      <c r="E31" s="108"/>
      <c r="F31" s="116">
        <v>120000</v>
      </c>
      <c r="G31" s="116">
        <f t="shared" si="0"/>
        <v>18000</v>
      </c>
      <c r="H31" s="120">
        <f t="shared" si="1"/>
        <v>102000</v>
      </c>
      <c r="I31" s="116">
        <v>0</v>
      </c>
      <c r="J31" s="110" t="s">
        <v>229</v>
      </c>
      <c r="K31" s="108">
        <v>2023</v>
      </c>
      <c r="L31" s="108">
        <v>2024</v>
      </c>
      <c r="M31" s="108" t="s">
        <v>31</v>
      </c>
      <c r="N31" s="109" t="s">
        <v>78</v>
      </c>
    </row>
    <row r="32" spans="1:15" s="121" customFormat="1" ht="78.75" x14ac:dyDescent="0.25">
      <c r="A32" s="119">
        <v>27</v>
      </c>
      <c r="B32" s="110" t="s">
        <v>275</v>
      </c>
      <c r="C32" s="98" t="s">
        <v>53</v>
      </c>
      <c r="D32" s="110" t="s">
        <v>21</v>
      </c>
      <c r="E32" s="110"/>
      <c r="F32" s="120">
        <v>114400</v>
      </c>
      <c r="G32" s="116">
        <f t="shared" si="0"/>
        <v>17160</v>
      </c>
      <c r="H32" s="120">
        <f t="shared" si="1"/>
        <v>97240</v>
      </c>
      <c r="I32" s="116">
        <v>0</v>
      </c>
      <c r="J32" s="110" t="s">
        <v>276</v>
      </c>
      <c r="K32" s="110">
        <v>2023</v>
      </c>
      <c r="L32" s="110">
        <v>2024</v>
      </c>
      <c r="M32" s="108" t="s">
        <v>31</v>
      </c>
      <c r="N32" s="109" t="s">
        <v>78</v>
      </c>
    </row>
    <row r="33" spans="1:14" s="91" customFormat="1" ht="78.75" x14ac:dyDescent="0.25">
      <c r="A33" s="119">
        <v>28</v>
      </c>
      <c r="B33" s="7" t="s">
        <v>210</v>
      </c>
      <c r="C33" s="98" t="s">
        <v>53</v>
      </c>
      <c r="D33" s="110" t="s">
        <v>21</v>
      </c>
      <c r="E33" s="110"/>
      <c r="F33" s="120">
        <v>250000</v>
      </c>
      <c r="G33" s="116">
        <f t="shared" si="0"/>
        <v>37500</v>
      </c>
      <c r="H33" s="120">
        <f t="shared" si="1"/>
        <v>212500</v>
      </c>
      <c r="I33" s="116">
        <v>0</v>
      </c>
      <c r="J33" s="108" t="s">
        <v>211</v>
      </c>
      <c r="K33" s="110">
        <v>2024</v>
      </c>
      <c r="L33" s="110">
        <v>2024</v>
      </c>
      <c r="M33" s="108" t="s">
        <v>31</v>
      </c>
      <c r="N33" s="109" t="s">
        <v>78</v>
      </c>
    </row>
    <row r="34" spans="1:14" s="91" customFormat="1" ht="78.75" x14ac:dyDescent="0.25">
      <c r="A34" s="119">
        <v>29</v>
      </c>
      <c r="B34" s="7" t="s">
        <v>212</v>
      </c>
      <c r="C34" s="98" t="s">
        <v>53</v>
      </c>
      <c r="D34" s="110" t="s">
        <v>21</v>
      </c>
      <c r="E34" s="110"/>
      <c r="F34" s="120">
        <v>224000</v>
      </c>
      <c r="G34" s="116">
        <f t="shared" si="0"/>
        <v>33600</v>
      </c>
      <c r="H34" s="120">
        <f t="shared" si="1"/>
        <v>190400</v>
      </c>
      <c r="I34" s="116">
        <v>0</v>
      </c>
      <c r="J34" s="105" t="s">
        <v>288</v>
      </c>
      <c r="K34" s="108">
        <v>2023</v>
      </c>
      <c r="L34" s="110">
        <v>2024</v>
      </c>
      <c r="M34" s="108" t="s">
        <v>31</v>
      </c>
      <c r="N34" s="109" t="s">
        <v>78</v>
      </c>
    </row>
    <row r="35" spans="1:14" s="91" customFormat="1" ht="78.75" x14ac:dyDescent="0.25">
      <c r="A35" s="119">
        <v>30</v>
      </c>
      <c r="B35" s="105" t="s">
        <v>191</v>
      </c>
      <c r="C35" s="98" t="s">
        <v>53</v>
      </c>
      <c r="D35" s="110" t="s">
        <v>21</v>
      </c>
      <c r="E35" s="110"/>
      <c r="F35" s="120">
        <v>118000</v>
      </c>
      <c r="G35" s="116">
        <f t="shared" si="0"/>
        <v>17700</v>
      </c>
      <c r="H35" s="120">
        <f t="shared" si="1"/>
        <v>100300</v>
      </c>
      <c r="I35" s="116">
        <v>0</v>
      </c>
      <c r="J35" s="105" t="s">
        <v>213</v>
      </c>
      <c r="K35" s="108">
        <v>2024</v>
      </c>
      <c r="L35" s="108">
        <v>2024</v>
      </c>
      <c r="M35" s="108" t="s">
        <v>31</v>
      </c>
      <c r="N35" s="109" t="s">
        <v>78</v>
      </c>
    </row>
    <row r="36" spans="1:14" s="121" customFormat="1" ht="78.75" x14ac:dyDescent="0.25">
      <c r="A36" s="119">
        <v>31</v>
      </c>
      <c r="B36" s="105" t="s">
        <v>277</v>
      </c>
      <c r="C36" s="98" t="s">
        <v>53</v>
      </c>
      <c r="D36" s="110" t="s">
        <v>21</v>
      </c>
      <c r="E36" s="110"/>
      <c r="F36" s="120">
        <v>114000</v>
      </c>
      <c r="G36" s="116">
        <f t="shared" si="0"/>
        <v>17100</v>
      </c>
      <c r="H36" s="120">
        <f t="shared" si="1"/>
        <v>96900</v>
      </c>
      <c r="I36" s="116">
        <v>0</v>
      </c>
      <c r="J36" s="105" t="s">
        <v>279</v>
      </c>
      <c r="K36" s="108">
        <v>2023</v>
      </c>
      <c r="L36" s="108">
        <v>2024</v>
      </c>
      <c r="M36" s="108" t="s">
        <v>31</v>
      </c>
      <c r="N36" s="109" t="s">
        <v>78</v>
      </c>
    </row>
    <row r="37" spans="1:14" s="121" customFormat="1" ht="78.75" x14ac:dyDescent="0.25">
      <c r="A37" s="119">
        <v>32</v>
      </c>
      <c r="B37" s="105" t="s">
        <v>278</v>
      </c>
      <c r="C37" s="98" t="s">
        <v>53</v>
      </c>
      <c r="D37" s="110" t="s">
        <v>21</v>
      </c>
      <c r="E37" s="110"/>
      <c r="F37" s="120">
        <v>116800</v>
      </c>
      <c r="G37" s="116">
        <f t="shared" si="0"/>
        <v>17520</v>
      </c>
      <c r="H37" s="120">
        <f t="shared" si="1"/>
        <v>99280</v>
      </c>
      <c r="I37" s="116">
        <v>0</v>
      </c>
      <c r="J37" s="105" t="s">
        <v>280</v>
      </c>
      <c r="K37" s="108">
        <v>2023</v>
      </c>
      <c r="L37" s="108">
        <v>2024</v>
      </c>
      <c r="M37" s="108" t="s">
        <v>31</v>
      </c>
      <c r="N37" s="109" t="s">
        <v>78</v>
      </c>
    </row>
    <row r="38" spans="1:14" s="97" customFormat="1" ht="78.75" x14ac:dyDescent="0.25">
      <c r="A38" s="119">
        <v>33</v>
      </c>
      <c r="B38" s="105" t="s">
        <v>291</v>
      </c>
      <c r="C38" s="98" t="s">
        <v>53</v>
      </c>
      <c r="D38" s="110" t="s">
        <v>21</v>
      </c>
      <c r="E38" s="110"/>
      <c r="F38" s="120">
        <v>72000</v>
      </c>
      <c r="G38" s="116">
        <f t="shared" si="0"/>
        <v>10800</v>
      </c>
      <c r="H38" s="120">
        <f t="shared" si="1"/>
        <v>61200</v>
      </c>
      <c r="I38" s="116">
        <v>0</v>
      </c>
      <c r="J38" s="105" t="s">
        <v>292</v>
      </c>
      <c r="K38" s="108">
        <v>2023</v>
      </c>
      <c r="L38" s="108">
        <v>2024</v>
      </c>
      <c r="M38" s="108" t="s">
        <v>31</v>
      </c>
      <c r="N38" s="109" t="s">
        <v>78</v>
      </c>
    </row>
    <row r="39" spans="1:14" s="121" customFormat="1" ht="78.75" x14ac:dyDescent="0.25">
      <c r="A39" s="119">
        <v>34</v>
      </c>
      <c r="B39" s="105" t="s">
        <v>289</v>
      </c>
      <c r="C39" s="98" t="s">
        <v>53</v>
      </c>
      <c r="D39" s="110" t="s">
        <v>21</v>
      </c>
      <c r="E39" s="110"/>
      <c r="F39" s="120">
        <v>60000</v>
      </c>
      <c r="G39" s="116">
        <f t="shared" si="0"/>
        <v>9000</v>
      </c>
      <c r="H39" s="120">
        <f t="shared" si="1"/>
        <v>51000</v>
      </c>
      <c r="I39" s="116">
        <v>0</v>
      </c>
      <c r="J39" s="105" t="s">
        <v>290</v>
      </c>
      <c r="K39" s="108">
        <v>2023</v>
      </c>
      <c r="L39" s="108">
        <v>2024</v>
      </c>
      <c r="M39" s="108" t="s">
        <v>31</v>
      </c>
      <c r="N39" s="109" t="s">
        <v>78</v>
      </c>
    </row>
    <row r="40" spans="1:14" s="121" customFormat="1" ht="78.75" x14ac:dyDescent="0.25">
      <c r="A40" s="119">
        <v>35</v>
      </c>
      <c r="B40" s="105" t="s">
        <v>293</v>
      </c>
      <c r="C40" s="98" t="s">
        <v>53</v>
      </c>
      <c r="D40" s="110" t="s">
        <v>21</v>
      </c>
      <c r="E40" s="110"/>
      <c r="F40" s="120">
        <v>59400</v>
      </c>
      <c r="G40" s="116">
        <f t="shared" si="0"/>
        <v>8910</v>
      </c>
      <c r="H40" s="120">
        <f t="shared" si="1"/>
        <v>50490</v>
      </c>
      <c r="I40" s="116">
        <v>0</v>
      </c>
      <c r="J40" s="105" t="s">
        <v>295</v>
      </c>
      <c r="K40" s="108">
        <v>2023</v>
      </c>
      <c r="L40" s="108">
        <v>2024</v>
      </c>
      <c r="M40" s="108" t="s">
        <v>31</v>
      </c>
      <c r="N40" s="109" t="s">
        <v>78</v>
      </c>
    </row>
    <row r="41" spans="1:14" s="121" customFormat="1" ht="78.75" x14ac:dyDescent="0.25">
      <c r="A41" s="119">
        <v>36</v>
      </c>
      <c r="B41" s="105" t="s">
        <v>294</v>
      </c>
      <c r="C41" s="98" t="s">
        <v>53</v>
      </c>
      <c r="D41" s="110" t="s">
        <v>21</v>
      </c>
      <c r="E41" s="110"/>
      <c r="F41" s="120">
        <v>81600</v>
      </c>
      <c r="G41" s="116">
        <f t="shared" si="0"/>
        <v>12240</v>
      </c>
      <c r="H41" s="120">
        <f t="shared" si="1"/>
        <v>69360</v>
      </c>
      <c r="I41" s="116">
        <v>0</v>
      </c>
      <c r="J41" s="105" t="s">
        <v>296</v>
      </c>
      <c r="K41" s="108">
        <v>2023</v>
      </c>
      <c r="L41" s="108">
        <v>2024</v>
      </c>
      <c r="M41" s="108" t="s">
        <v>31</v>
      </c>
      <c r="N41" s="109" t="s">
        <v>78</v>
      </c>
    </row>
    <row r="42" spans="1:14" s="97" customFormat="1" ht="78.75" x14ac:dyDescent="0.25">
      <c r="A42" s="119">
        <v>37</v>
      </c>
      <c r="B42" s="105" t="s">
        <v>192</v>
      </c>
      <c r="C42" s="98" t="s">
        <v>53</v>
      </c>
      <c r="D42" s="110" t="s">
        <v>21</v>
      </c>
      <c r="E42" s="110"/>
      <c r="F42" s="120">
        <v>92800</v>
      </c>
      <c r="G42" s="116">
        <f t="shared" si="0"/>
        <v>13920</v>
      </c>
      <c r="H42" s="120">
        <f t="shared" si="1"/>
        <v>78880</v>
      </c>
      <c r="I42" s="116">
        <v>0</v>
      </c>
      <c r="J42" s="110" t="s">
        <v>184</v>
      </c>
      <c r="K42" s="108">
        <v>2023</v>
      </c>
      <c r="L42" s="108">
        <v>2024</v>
      </c>
      <c r="M42" s="108" t="s">
        <v>31</v>
      </c>
      <c r="N42" s="109" t="s">
        <v>78</v>
      </c>
    </row>
    <row r="43" spans="1:14" s="121" customFormat="1" ht="78.75" x14ac:dyDescent="0.25">
      <c r="A43" s="119">
        <v>38</v>
      </c>
      <c r="B43" s="105" t="s">
        <v>281</v>
      </c>
      <c r="C43" s="98" t="s">
        <v>53</v>
      </c>
      <c r="D43" s="110" t="s">
        <v>21</v>
      </c>
      <c r="E43" s="110"/>
      <c r="F43" s="120">
        <v>52800</v>
      </c>
      <c r="G43" s="116">
        <f t="shared" ref="G43:G44" si="2">F43*0.15</f>
        <v>7920</v>
      </c>
      <c r="H43" s="120">
        <f t="shared" ref="H43:H44" si="3">F43-G43</f>
        <v>44880</v>
      </c>
      <c r="I43" s="116">
        <v>0</v>
      </c>
      <c r="J43" s="110" t="s">
        <v>282</v>
      </c>
      <c r="K43" s="108">
        <v>2023</v>
      </c>
      <c r="L43" s="108">
        <v>2024</v>
      </c>
      <c r="M43" s="108" t="s">
        <v>31</v>
      </c>
      <c r="N43" s="109" t="s">
        <v>78</v>
      </c>
    </row>
    <row r="44" spans="1:14" s="121" customFormat="1" ht="78.75" x14ac:dyDescent="0.25">
      <c r="A44" s="119">
        <v>39</v>
      </c>
      <c r="B44" s="105" t="s">
        <v>283</v>
      </c>
      <c r="C44" s="98" t="s">
        <v>53</v>
      </c>
      <c r="D44" s="110" t="s">
        <v>21</v>
      </c>
      <c r="E44" s="110"/>
      <c r="F44" s="120">
        <v>63600</v>
      </c>
      <c r="G44" s="116">
        <f t="shared" si="2"/>
        <v>9540</v>
      </c>
      <c r="H44" s="120">
        <f t="shared" si="3"/>
        <v>54060</v>
      </c>
      <c r="I44" s="116">
        <v>0</v>
      </c>
      <c r="J44" s="110" t="s">
        <v>284</v>
      </c>
      <c r="K44" s="108">
        <v>2023</v>
      </c>
      <c r="L44" s="108">
        <v>2024</v>
      </c>
      <c r="M44" s="108" t="s">
        <v>31</v>
      </c>
      <c r="N44" s="109" t="s">
        <v>78</v>
      </c>
    </row>
    <row r="45" spans="1:14" s="97" customFormat="1" ht="78.75" x14ac:dyDescent="0.25">
      <c r="A45" s="119">
        <v>40</v>
      </c>
      <c r="B45" s="105" t="s">
        <v>214</v>
      </c>
      <c r="C45" s="98" t="s">
        <v>53</v>
      </c>
      <c r="D45" s="110" t="s">
        <v>21</v>
      </c>
      <c r="E45" s="110"/>
      <c r="F45" s="120">
        <v>70000</v>
      </c>
      <c r="G45" s="116">
        <f>F45*0.15</f>
        <v>10500</v>
      </c>
      <c r="H45" s="120">
        <f>F45-G45</f>
        <v>59500</v>
      </c>
      <c r="I45" s="116">
        <v>0</v>
      </c>
      <c r="J45" s="110" t="s">
        <v>304</v>
      </c>
      <c r="K45" s="108">
        <v>2023</v>
      </c>
      <c r="L45" s="108">
        <v>2024</v>
      </c>
      <c r="M45" s="108" t="s">
        <v>31</v>
      </c>
      <c r="N45" s="109" t="s">
        <v>78</v>
      </c>
    </row>
    <row r="46" spans="1:14" s="97" customFormat="1" ht="78.75" x14ac:dyDescent="0.25">
      <c r="A46" s="119">
        <v>41</v>
      </c>
      <c r="B46" s="105" t="s">
        <v>215</v>
      </c>
      <c r="C46" s="98" t="s">
        <v>53</v>
      </c>
      <c r="D46" s="110" t="s">
        <v>21</v>
      </c>
      <c r="E46" s="110"/>
      <c r="F46" s="120">
        <v>70000</v>
      </c>
      <c r="G46" s="116">
        <f>F46*0.15</f>
        <v>10500</v>
      </c>
      <c r="H46" s="120">
        <f t="shared" ref="H46" si="4">F46-G46</f>
        <v>59500</v>
      </c>
      <c r="I46" s="116">
        <v>0</v>
      </c>
      <c r="J46" s="110" t="s">
        <v>304</v>
      </c>
      <c r="K46" s="108">
        <v>2023</v>
      </c>
      <c r="L46" s="108">
        <v>2024</v>
      </c>
      <c r="M46" s="108" t="s">
        <v>31</v>
      </c>
      <c r="N46" s="109" t="s">
        <v>78</v>
      </c>
    </row>
    <row r="47" spans="1:14" ht="78.75" x14ac:dyDescent="0.25">
      <c r="A47" s="119">
        <v>42</v>
      </c>
      <c r="B47" s="108" t="s">
        <v>186</v>
      </c>
      <c r="C47" s="98" t="s">
        <v>53</v>
      </c>
      <c r="D47" s="110" t="s">
        <v>21</v>
      </c>
      <c r="E47" s="50"/>
      <c r="F47" s="116">
        <v>190000</v>
      </c>
      <c r="G47" s="116">
        <f>F47*0.15</f>
        <v>28500</v>
      </c>
      <c r="H47" s="120">
        <f>F47-G47</f>
        <v>161500</v>
      </c>
      <c r="I47" s="116">
        <v>0</v>
      </c>
      <c r="J47" s="108" t="s">
        <v>207</v>
      </c>
      <c r="K47" s="108">
        <v>2023</v>
      </c>
      <c r="L47" s="108">
        <v>2024</v>
      </c>
      <c r="M47" s="50" t="s">
        <v>31</v>
      </c>
      <c r="N47" s="109" t="s">
        <v>78</v>
      </c>
    </row>
    <row r="48" spans="1:14" s="104" customFormat="1" ht="78.75" x14ac:dyDescent="0.25">
      <c r="A48" s="119">
        <v>43</v>
      </c>
      <c r="B48" s="108" t="s">
        <v>305</v>
      </c>
      <c r="C48" s="98" t="s">
        <v>53</v>
      </c>
      <c r="D48" s="110" t="s">
        <v>21</v>
      </c>
      <c r="E48" s="108"/>
      <c r="F48" s="116">
        <v>50000</v>
      </c>
      <c r="G48" s="116">
        <f>F48*0.15</f>
        <v>7500</v>
      </c>
      <c r="H48" s="120">
        <f>F48-G48</f>
        <v>42500</v>
      </c>
      <c r="I48" s="116">
        <v>0</v>
      </c>
      <c r="J48" s="108" t="s">
        <v>306</v>
      </c>
      <c r="K48" s="108">
        <v>2023</v>
      </c>
      <c r="L48" s="108">
        <v>2024</v>
      </c>
      <c r="M48" s="108" t="s">
        <v>31</v>
      </c>
      <c r="N48" s="109" t="s">
        <v>78</v>
      </c>
    </row>
    <row r="49" spans="1:14" s="97" customFormat="1" ht="78.75" x14ac:dyDescent="0.25">
      <c r="A49" s="119">
        <v>44</v>
      </c>
      <c r="B49" s="7" t="s">
        <v>234</v>
      </c>
      <c r="C49" s="98" t="s">
        <v>53</v>
      </c>
      <c r="D49" s="108" t="s">
        <v>21</v>
      </c>
      <c r="E49" s="108"/>
      <c r="F49" s="126">
        <v>300000</v>
      </c>
      <c r="G49" s="116">
        <f t="shared" ref="G49:G51" si="5">F49*0.15</f>
        <v>45000</v>
      </c>
      <c r="H49" s="120">
        <f t="shared" ref="H49:H51" si="6">F49-G49</f>
        <v>255000</v>
      </c>
      <c r="I49" s="116">
        <v>0</v>
      </c>
      <c r="J49" s="108" t="s">
        <v>235</v>
      </c>
      <c r="K49" s="108">
        <v>2022</v>
      </c>
      <c r="L49" s="108">
        <v>2024</v>
      </c>
      <c r="M49" s="108" t="s">
        <v>31</v>
      </c>
      <c r="N49" s="109" t="s">
        <v>78</v>
      </c>
    </row>
    <row r="50" spans="1:14" s="97" customFormat="1" ht="78.75" x14ac:dyDescent="0.25">
      <c r="A50" s="119">
        <v>45</v>
      </c>
      <c r="B50" s="7" t="s">
        <v>236</v>
      </c>
      <c r="C50" s="98" t="s">
        <v>53</v>
      </c>
      <c r="D50" s="108" t="s">
        <v>21</v>
      </c>
      <c r="E50" s="108"/>
      <c r="F50" s="126">
        <v>120000</v>
      </c>
      <c r="G50" s="116">
        <f t="shared" si="5"/>
        <v>18000</v>
      </c>
      <c r="H50" s="120">
        <f t="shared" si="6"/>
        <v>102000</v>
      </c>
      <c r="I50" s="116">
        <v>0</v>
      </c>
      <c r="J50" s="108" t="s">
        <v>237</v>
      </c>
      <c r="K50" s="108">
        <v>2022</v>
      </c>
      <c r="L50" s="108">
        <v>2024</v>
      </c>
      <c r="M50" s="108" t="s">
        <v>31</v>
      </c>
      <c r="N50" s="109" t="s">
        <v>78</v>
      </c>
    </row>
    <row r="51" spans="1:14" s="97" customFormat="1" ht="78.75" x14ac:dyDescent="0.25">
      <c r="A51" s="119">
        <v>46</v>
      </c>
      <c r="B51" s="7" t="s">
        <v>238</v>
      </c>
      <c r="C51" s="98" t="s">
        <v>53</v>
      </c>
      <c r="D51" s="108" t="s">
        <v>21</v>
      </c>
      <c r="E51" s="108"/>
      <c r="F51" s="126">
        <v>200000</v>
      </c>
      <c r="G51" s="116">
        <f t="shared" si="5"/>
        <v>30000</v>
      </c>
      <c r="H51" s="120">
        <f t="shared" si="6"/>
        <v>170000</v>
      </c>
      <c r="I51" s="116">
        <v>0</v>
      </c>
      <c r="J51" s="108" t="s">
        <v>239</v>
      </c>
      <c r="K51" s="108">
        <v>2022</v>
      </c>
      <c r="L51" s="108">
        <v>2024</v>
      </c>
      <c r="M51" s="108" t="s">
        <v>31</v>
      </c>
      <c r="N51" s="109" t="s">
        <v>78</v>
      </c>
    </row>
    <row r="52" spans="1:14" s="91" customFormat="1" ht="78.75" x14ac:dyDescent="0.25">
      <c r="A52" s="119">
        <v>47</v>
      </c>
      <c r="B52" s="105" t="s">
        <v>175</v>
      </c>
      <c r="C52" s="98" t="s">
        <v>53</v>
      </c>
      <c r="D52" s="110" t="s">
        <v>21</v>
      </c>
      <c r="E52" s="110"/>
      <c r="F52" s="120">
        <v>120000</v>
      </c>
      <c r="G52" s="116">
        <f>F52*0.15</f>
        <v>18000</v>
      </c>
      <c r="H52" s="120">
        <f t="shared" ref="H52:H56" si="7">F52-G52</f>
        <v>102000</v>
      </c>
      <c r="I52" s="116">
        <v>0</v>
      </c>
      <c r="J52" s="105" t="s">
        <v>297</v>
      </c>
      <c r="K52" s="108">
        <v>2022</v>
      </c>
      <c r="L52" s="108">
        <v>2024</v>
      </c>
      <c r="M52" s="108" t="s">
        <v>31</v>
      </c>
      <c r="N52" s="109" t="s">
        <v>78</v>
      </c>
    </row>
    <row r="53" spans="1:14" s="121" customFormat="1" ht="78.75" x14ac:dyDescent="0.25">
      <c r="A53" s="119">
        <v>48</v>
      </c>
      <c r="B53" s="105" t="s">
        <v>298</v>
      </c>
      <c r="C53" s="98" t="s">
        <v>53</v>
      </c>
      <c r="D53" s="110" t="s">
        <v>21</v>
      </c>
      <c r="E53" s="110"/>
      <c r="F53" s="120">
        <v>208800</v>
      </c>
      <c r="G53" s="116">
        <f>F53*0.15</f>
        <v>31320</v>
      </c>
      <c r="H53" s="120">
        <f t="shared" si="7"/>
        <v>177480</v>
      </c>
      <c r="I53" s="116">
        <v>0</v>
      </c>
      <c r="J53" s="105" t="s">
        <v>299</v>
      </c>
      <c r="K53" s="108">
        <v>2023</v>
      </c>
      <c r="L53" s="108">
        <v>2024</v>
      </c>
      <c r="M53" s="108" t="s">
        <v>31</v>
      </c>
      <c r="N53" s="109" t="s">
        <v>78</v>
      </c>
    </row>
    <row r="54" spans="1:14" s="121" customFormat="1" ht="78.75" x14ac:dyDescent="0.25">
      <c r="A54" s="119">
        <v>49</v>
      </c>
      <c r="B54" s="105" t="s">
        <v>300</v>
      </c>
      <c r="C54" s="98" t="s">
        <v>53</v>
      </c>
      <c r="D54" s="110" t="s">
        <v>21</v>
      </c>
      <c r="E54" s="110"/>
      <c r="F54" s="120">
        <v>98000</v>
      </c>
      <c r="G54" s="116">
        <f>F54*0.15</f>
        <v>14700</v>
      </c>
      <c r="H54" s="120">
        <f t="shared" si="7"/>
        <v>83300</v>
      </c>
      <c r="I54" s="116">
        <v>0</v>
      </c>
      <c r="J54" s="105" t="s">
        <v>301</v>
      </c>
      <c r="K54" s="108">
        <v>2023</v>
      </c>
      <c r="L54" s="108">
        <v>2024</v>
      </c>
      <c r="M54" s="108" t="s">
        <v>31</v>
      </c>
      <c r="N54" s="109" t="s">
        <v>78</v>
      </c>
    </row>
    <row r="55" spans="1:14" s="121" customFormat="1" ht="78.75" x14ac:dyDescent="0.25">
      <c r="A55" s="119">
        <v>50</v>
      </c>
      <c r="B55" s="105" t="s">
        <v>262</v>
      </c>
      <c r="C55" s="98" t="s">
        <v>53</v>
      </c>
      <c r="D55" s="110" t="s">
        <v>21</v>
      </c>
      <c r="E55" s="110"/>
      <c r="F55" s="120">
        <v>65000</v>
      </c>
      <c r="G55" s="116">
        <f>F55*0.15</f>
        <v>9750</v>
      </c>
      <c r="H55" s="120">
        <f t="shared" si="7"/>
        <v>55250</v>
      </c>
      <c r="I55" s="116">
        <v>0</v>
      </c>
      <c r="J55" s="105" t="s">
        <v>263</v>
      </c>
      <c r="K55" s="108">
        <v>2023</v>
      </c>
      <c r="L55" s="108">
        <v>2024</v>
      </c>
      <c r="M55" s="108" t="s">
        <v>31</v>
      </c>
      <c r="N55" s="109" t="s">
        <v>78</v>
      </c>
    </row>
    <row r="56" spans="1:14" s="121" customFormat="1" ht="78.75" x14ac:dyDescent="0.25">
      <c r="A56" s="119">
        <v>51</v>
      </c>
      <c r="B56" s="105" t="s">
        <v>264</v>
      </c>
      <c r="C56" s="98" t="s">
        <v>53</v>
      </c>
      <c r="D56" s="110" t="s">
        <v>21</v>
      </c>
      <c r="E56" s="110"/>
      <c r="F56" s="120">
        <v>64000</v>
      </c>
      <c r="G56" s="116">
        <f>F56*0.15</f>
        <v>9600</v>
      </c>
      <c r="H56" s="120">
        <f t="shared" si="7"/>
        <v>54400</v>
      </c>
      <c r="I56" s="116">
        <v>0</v>
      </c>
      <c r="J56" s="105" t="s">
        <v>265</v>
      </c>
      <c r="K56" s="108">
        <v>2023</v>
      </c>
      <c r="L56" s="108">
        <v>2024</v>
      </c>
      <c r="M56" s="108" t="s">
        <v>31</v>
      </c>
      <c r="N56" s="109" t="s">
        <v>78</v>
      </c>
    </row>
    <row r="57" spans="1:14" s="121" customFormat="1" ht="78.75" x14ac:dyDescent="0.25">
      <c r="A57" s="119">
        <v>52</v>
      </c>
      <c r="B57" s="105" t="s">
        <v>266</v>
      </c>
      <c r="C57" s="98" t="s">
        <v>53</v>
      </c>
      <c r="D57" s="110" t="s">
        <v>21</v>
      </c>
      <c r="E57" s="110"/>
      <c r="F57" s="120">
        <v>75000</v>
      </c>
      <c r="G57" s="116">
        <f t="shared" ref="G57:G58" si="8">F57*0.15</f>
        <v>11250</v>
      </c>
      <c r="H57" s="120">
        <f t="shared" ref="H57:H58" si="9">F57-G57</f>
        <v>63750</v>
      </c>
      <c r="I57" s="116">
        <v>0</v>
      </c>
      <c r="J57" s="105" t="s">
        <v>268</v>
      </c>
      <c r="K57" s="108">
        <v>2023</v>
      </c>
      <c r="L57" s="108">
        <v>2024</v>
      </c>
      <c r="M57" s="108" t="s">
        <v>31</v>
      </c>
      <c r="N57" s="109" t="s">
        <v>78</v>
      </c>
    </row>
    <row r="58" spans="1:14" s="121" customFormat="1" ht="78.75" x14ac:dyDescent="0.25">
      <c r="A58" s="119">
        <v>53</v>
      </c>
      <c r="B58" s="105" t="s">
        <v>267</v>
      </c>
      <c r="C58" s="98" t="s">
        <v>53</v>
      </c>
      <c r="D58" s="110" t="s">
        <v>21</v>
      </c>
      <c r="E58" s="110"/>
      <c r="F58" s="120">
        <v>145000</v>
      </c>
      <c r="G58" s="116">
        <f t="shared" si="8"/>
        <v>21750</v>
      </c>
      <c r="H58" s="120">
        <f t="shared" si="9"/>
        <v>123250</v>
      </c>
      <c r="I58" s="116">
        <v>0</v>
      </c>
      <c r="J58" s="105" t="s">
        <v>269</v>
      </c>
      <c r="K58" s="108">
        <v>2023</v>
      </c>
      <c r="L58" s="108">
        <v>2024</v>
      </c>
      <c r="M58" s="108" t="s">
        <v>31</v>
      </c>
      <c r="N58" s="109" t="s">
        <v>78</v>
      </c>
    </row>
    <row r="59" spans="1:14" s="33" customFormat="1" ht="51" x14ac:dyDescent="0.25">
      <c r="A59" s="119">
        <v>54</v>
      </c>
      <c r="B59" s="108" t="s">
        <v>193</v>
      </c>
      <c r="C59" s="98" t="s">
        <v>53</v>
      </c>
      <c r="D59" s="110" t="s">
        <v>21</v>
      </c>
      <c r="E59" s="108"/>
      <c r="F59" s="116">
        <v>75000</v>
      </c>
      <c r="G59" s="115">
        <v>75000</v>
      </c>
      <c r="H59" s="116">
        <v>0</v>
      </c>
      <c r="I59" s="116">
        <v>0</v>
      </c>
      <c r="J59" s="108" t="s">
        <v>87</v>
      </c>
      <c r="K59" s="108">
        <v>2023</v>
      </c>
      <c r="L59" s="108">
        <v>2024</v>
      </c>
      <c r="M59" s="108" t="s">
        <v>31</v>
      </c>
      <c r="N59" s="109"/>
    </row>
    <row r="60" spans="1:14" s="33" customFormat="1" ht="114.75" x14ac:dyDescent="0.25">
      <c r="A60" s="119">
        <v>55</v>
      </c>
      <c r="B60" s="108" t="s">
        <v>108</v>
      </c>
      <c r="C60" s="98" t="s">
        <v>53</v>
      </c>
      <c r="D60" s="110" t="s">
        <v>21</v>
      </c>
      <c r="E60" s="108"/>
      <c r="F60" s="116">
        <v>1477081.75</v>
      </c>
      <c r="G60" s="71">
        <v>299368.75</v>
      </c>
      <c r="H60" s="116">
        <v>0</v>
      </c>
      <c r="I60" s="116">
        <v>1177713</v>
      </c>
      <c r="J60" s="108" t="s">
        <v>109</v>
      </c>
      <c r="K60" s="108">
        <v>2021</v>
      </c>
      <c r="L60" s="108">
        <v>2022</v>
      </c>
      <c r="M60" s="108" t="s">
        <v>31</v>
      </c>
      <c r="N60" s="109"/>
    </row>
    <row r="61" spans="1:14" ht="153" x14ac:dyDescent="0.25">
      <c r="A61" s="119">
        <v>56</v>
      </c>
      <c r="B61" s="50" t="s">
        <v>64</v>
      </c>
      <c r="C61" s="127" t="s">
        <v>53</v>
      </c>
      <c r="D61" s="61" t="s">
        <v>21</v>
      </c>
      <c r="E61" s="16"/>
      <c r="F61" s="38">
        <v>1165000</v>
      </c>
      <c r="G61" s="38">
        <v>174750</v>
      </c>
      <c r="H61" s="38">
        <v>990250</v>
      </c>
      <c r="I61" s="38">
        <v>0</v>
      </c>
      <c r="J61" s="50" t="s">
        <v>62</v>
      </c>
      <c r="K61" s="4">
        <v>2023</v>
      </c>
      <c r="L61" s="4">
        <v>2024</v>
      </c>
      <c r="M61" s="108" t="s">
        <v>31</v>
      </c>
      <c r="N61" s="109" t="s">
        <v>78</v>
      </c>
    </row>
    <row r="62" spans="1:14" ht="153" x14ac:dyDescent="0.25">
      <c r="A62" s="119">
        <v>57</v>
      </c>
      <c r="B62" s="50" t="s">
        <v>65</v>
      </c>
      <c r="C62" s="127" t="s">
        <v>53</v>
      </c>
      <c r="D62" s="61" t="s">
        <v>21</v>
      </c>
      <c r="E62" s="16"/>
      <c r="F62" s="38">
        <v>301360</v>
      </c>
      <c r="G62" s="38">
        <v>45204</v>
      </c>
      <c r="H62" s="38">
        <v>256156</v>
      </c>
      <c r="I62" s="38">
        <v>0</v>
      </c>
      <c r="J62" s="50" t="s">
        <v>61</v>
      </c>
      <c r="K62" s="4">
        <v>2023</v>
      </c>
      <c r="L62" s="4">
        <v>2024</v>
      </c>
      <c r="M62" s="108" t="s">
        <v>31</v>
      </c>
      <c r="N62" s="109" t="s">
        <v>78</v>
      </c>
    </row>
    <row r="63" spans="1:14" ht="127.5" x14ac:dyDescent="0.25">
      <c r="A63" s="119">
        <v>58</v>
      </c>
      <c r="B63" s="50" t="s">
        <v>14</v>
      </c>
      <c r="C63" s="127" t="s">
        <v>53</v>
      </c>
      <c r="D63" s="61" t="s">
        <v>21</v>
      </c>
      <c r="E63" s="16"/>
      <c r="F63" s="38">
        <v>200000</v>
      </c>
      <c r="G63" s="38">
        <f>F63*0.15</f>
        <v>30000</v>
      </c>
      <c r="H63" s="38">
        <f>F63-G63</f>
        <v>170000</v>
      </c>
      <c r="I63" s="38">
        <v>0</v>
      </c>
      <c r="J63" s="50" t="s">
        <v>68</v>
      </c>
      <c r="K63" s="4">
        <v>2023</v>
      </c>
      <c r="L63" s="4">
        <v>2024</v>
      </c>
      <c r="M63" s="108" t="s">
        <v>31</v>
      </c>
      <c r="N63" s="109" t="s">
        <v>78</v>
      </c>
    </row>
    <row r="64" spans="1:14" s="79" customFormat="1" ht="114.75" x14ac:dyDescent="0.25">
      <c r="A64" s="119">
        <v>59</v>
      </c>
      <c r="B64" s="110" t="s">
        <v>55</v>
      </c>
      <c r="C64" s="127" t="s">
        <v>53</v>
      </c>
      <c r="D64" s="112" t="s">
        <v>21</v>
      </c>
      <c r="E64" s="105"/>
      <c r="F64" s="115">
        <f>SUM(G64:I64)</f>
        <v>599216.57999999996</v>
      </c>
      <c r="G64" s="115">
        <v>71116.5</v>
      </c>
      <c r="H64" s="115">
        <v>505786</v>
      </c>
      <c r="I64" s="115">
        <v>22314.080000000002</v>
      </c>
      <c r="J64" s="110" t="s">
        <v>114</v>
      </c>
      <c r="K64" s="106">
        <v>2021</v>
      </c>
      <c r="L64" s="106">
        <v>2022</v>
      </c>
      <c r="M64" s="108" t="s">
        <v>31</v>
      </c>
      <c r="N64" s="111" t="s">
        <v>78</v>
      </c>
    </row>
    <row r="65" spans="1:14" s="33" customFormat="1" ht="78.75" x14ac:dyDescent="0.25">
      <c r="A65" s="119">
        <v>60</v>
      </c>
      <c r="B65" s="108" t="s">
        <v>83</v>
      </c>
      <c r="C65" s="127" t="s">
        <v>53</v>
      </c>
      <c r="D65" s="61" t="s">
        <v>21</v>
      </c>
      <c r="E65" s="105"/>
      <c r="F65" s="115">
        <v>2500000</v>
      </c>
      <c r="G65" s="115">
        <f>F65*0.15</f>
        <v>375000</v>
      </c>
      <c r="H65" s="115">
        <f>F65-G65</f>
        <v>2125000</v>
      </c>
      <c r="I65" s="115">
        <v>0</v>
      </c>
      <c r="J65" s="108" t="s">
        <v>84</v>
      </c>
      <c r="K65" s="106">
        <v>2022</v>
      </c>
      <c r="L65" s="106">
        <v>2024</v>
      </c>
      <c r="M65" s="108" t="s">
        <v>36</v>
      </c>
      <c r="N65" s="109" t="s">
        <v>78</v>
      </c>
    </row>
    <row r="66" spans="1:14" s="54" customFormat="1" ht="102" x14ac:dyDescent="0.2">
      <c r="A66" s="119">
        <v>61</v>
      </c>
      <c r="B66" s="130" t="s">
        <v>95</v>
      </c>
      <c r="C66" s="46" t="s">
        <v>53</v>
      </c>
      <c r="D66" s="131" t="s">
        <v>21</v>
      </c>
      <c r="E66" s="132" t="s">
        <v>103</v>
      </c>
      <c r="F66" s="133">
        <v>1000000</v>
      </c>
      <c r="G66" s="134">
        <v>150000</v>
      </c>
      <c r="H66" s="134">
        <v>850000</v>
      </c>
      <c r="I66" s="134">
        <v>0</v>
      </c>
      <c r="J66" s="130" t="s">
        <v>96</v>
      </c>
      <c r="K66" s="51">
        <v>2022</v>
      </c>
      <c r="L66" s="51">
        <v>2024</v>
      </c>
      <c r="M66" s="50" t="s">
        <v>97</v>
      </c>
      <c r="N66" s="109" t="s">
        <v>78</v>
      </c>
    </row>
    <row r="67" spans="1:14" s="91" customFormat="1" ht="38.25" x14ac:dyDescent="0.25">
      <c r="A67" s="119">
        <v>62</v>
      </c>
      <c r="B67" s="110" t="s">
        <v>141</v>
      </c>
      <c r="C67" s="46" t="s">
        <v>53</v>
      </c>
      <c r="D67" s="110" t="s">
        <v>23</v>
      </c>
      <c r="E67" s="110"/>
      <c r="F67" s="120">
        <v>150000</v>
      </c>
      <c r="G67" s="120">
        <v>150000</v>
      </c>
      <c r="H67" s="78">
        <v>0</v>
      </c>
      <c r="I67" s="116">
        <v>0</v>
      </c>
      <c r="J67" s="110" t="s">
        <v>156</v>
      </c>
      <c r="K67" s="110">
        <v>2022</v>
      </c>
      <c r="L67" s="110">
        <v>2024</v>
      </c>
      <c r="M67" s="110" t="s">
        <v>31</v>
      </c>
      <c r="N67" s="110"/>
    </row>
    <row r="68" spans="1:14" ht="51" x14ac:dyDescent="0.25">
      <c r="A68" s="119">
        <v>63</v>
      </c>
      <c r="B68" s="108" t="s">
        <v>144</v>
      </c>
      <c r="C68" s="98" t="s">
        <v>53</v>
      </c>
      <c r="D68" s="110" t="s">
        <v>22</v>
      </c>
      <c r="E68" s="108"/>
      <c r="F68" s="116">
        <v>70000</v>
      </c>
      <c r="G68" s="116">
        <v>70000</v>
      </c>
      <c r="H68" s="78">
        <v>0</v>
      </c>
      <c r="I68" s="116">
        <v>0</v>
      </c>
      <c r="J68" s="108" t="s">
        <v>40</v>
      </c>
      <c r="K68" s="108">
        <v>2024</v>
      </c>
      <c r="L68" s="108">
        <v>2024</v>
      </c>
      <c r="M68" s="108" t="s">
        <v>39</v>
      </c>
      <c r="N68" s="109"/>
    </row>
    <row r="69" spans="1:14" ht="51" x14ac:dyDescent="0.25">
      <c r="A69" s="119">
        <v>64</v>
      </c>
      <c r="B69" s="61" t="s">
        <v>194</v>
      </c>
      <c r="C69" s="59" t="s">
        <v>53</v>
      </c>
      <c r="D69" s="61" t="s">
        <v>22</v>
      </c>
      <c r="E69" s="61"/>
      <c r="F69" s="78">
        <v>150000</v>
      </c>
      <c r="G69" s="78">
        <v>150000</v>
      </c>
      <c r="H69" s="78">
        <v>0</v>
      </c>
      <c r="I69" s="116">
        <v>0</v>
      </c>
      <c r="J69" s="61" t="s">
        <v>195</v>
      </c>
      <c r="K69" s="61">
        <v>2023</v>
      </c>
      <c r="L69" s="61">
        <v>2024</v>
      </c>
      <c r="M69" s="61" t="s">
        <v>33</v>
      </c>
      <c r="N69" s="27"/>
    </row>
    <row r="70" spans="1:14" s="93" customFormat="1" ht="51" x14ac:dyDescent="0.25">
      <c r="A70" s="119">
        <v>65</v>
      </c>
      <c r="B70" s="26" t="s">
        <v>162</v>
      </c>
      <c r="C70" s="59" t="s">
        <v>53</v>
      </c>
      <c r="D70" s="61" t="s">
        <v>22</v>
      </c>
      <c r="E70" s="4"/>
      <c r="F70" s="94">
        <v>50000</v>
      </c>
      <c r="G70" s="94">
        <v>50000</v>
      </c>
      <c r="H70" s="78">
        <v>0</v>
      </c>
      <c r="I70" s="116">
        <v>0</v>
      </c>
      <c r="J70" s="26" t="s">
        <v>163</v>
      </c>
      <c r="K70" s="61">
        <v>2024</v>
      </c>
      <c r="L70" s="61">
        <v>2024</v>
      </c>
      <c r="M70" s="26" t="s">
        <v>35</v>
      </c>
      <c r="N70" s="4"/>
    </row>
    <row r="71" spans="1:14" s="101" customFormat="1" ht="38.25" x14ac:dyDescent="0.25">
      <c r="A71" s="119">
        <v>66</v>
      </c>
      <c r="B71" s="61" t="s">
        <v>240</v>
      </c>
      <c r="C71" s="59" t="s">
        <v>53</v>
      </c>
      <c r="D71" s="61" t="s">
        <v>22</v>
      </c>
      <c r="E71" s="61"/>
      <c r="F71" s="128">
        <v>90000</v>
      </c>
      <c r="G71" s="128">
        <v>90000</v>
      </c>
      <c r="H71" s="78">
        <v>0</v>
      </c>
      <c r="I71" s="116">
        <v>0</v>
      </c>
      <c r="J71" s="61" t="s">
        <v>241</v>
      </c>
      <c r="K71" s="61">
        <v>2023</v>
      </c>
      <c r="L71" s="61">
        <v>2024</v>
      </c>
      <c r="M71" s="61" t="s">
        <v>33</v>
      </c>
      <c r="N71" s="129"/>
    </row>
    <row r="72" spans="1:14" s="101" customFormat="1" ht="38.25" x14ac:dyDescent="0.25">
      <c r="A72" s="119">
        <v>67</v>
      </c>
      <c r="B72" s="61" t="s">
        <v>313</v>
      </c>
      <c r="C72" s="59" t="s">
        <v>53</v>
      </c>
      <c r="D72" s="61" t="s">
        <v>22</v>
      </c>
      <c r="E72" s="61"/>
      <c r="F72" s="128">
        <v>60000</v>
      </c>
      <c r="G72" s="128">
        <v>60000</v>
      </c>
      <c r="H72" s="78">
        <v>0</v>
      </c>
      <c r="I72" s="116">
        <v>0</v>
      </c>
      <c r="J72" s="61" t="s">
        <v>319</v>
      </c>
      <c r="K72" s="61">
        <v>2023</v>
      </c>
      <c r="L72" s="61">
        <v>2024</v>
      </c>
      <c r="M72" s="61" t="s">
        <v>314</v>
      </c>
      <c r="N72" s="129"/>
    </row>
    <row r="73" spans="1:14" s="90" customFormat="1" ht="63.75" x14ac:dyDescent="0.2">
      <c r="A73" s="119">
        <v>68</v>
      </c>
      <c r="B73" s="105" t="s">
        <v>148</v>
      </c>
      <c r="C73" s="98" t="s">
        <v>53</v>
      </c>
      <c r="D73" s="110" t="s">
        <v>22</v>
      </c>
      <c r="E73" s="100"/>
      <c r="F73" s="120">
        <v>200000</v>
      </c>
      <c r="G73" s="99">
        <v>0</v>
      </c>
      <c r="H73" s="99">
        <v>0</v>
      </c>
      <c r="I73" s="120">
        <v>200000</v>
      </c>
      <c r="J73" s="105" t="s">
        <v>147</v>
      </c>
      <c r="K73" s="110">
        <v>2022</v>
      </c>
      <c r="L73" s="110">
        <v>2022</v>
      </c>
      <c r="M73" s="110" t="s">
        <v>31</v>
      </c>
      <c r="N73" s="105"/>
    </row>
    <row r="74" spans="1:14" ht="51" x14ac:dyDescent="0.25">
      <c r="A74" s="119">
        <v>69</v>
      </c>
      <c r="B74" s="108" t="s">
        <v>145</v>
      </c>
      <c r="C74" s="98" t="s">
        <v>53</v>
      </c>
      <c r="D74" s="110" t="s">
        <v>20</v>
      </c>
      <c r="E74" s="108"/>
      <c r="F74" s="116">
        <v>100000</v>
      </c>
      <c r="G74" s="116">
        <f>F74*0.15</f>
        <v>15000</v>
      </c>
      <c r="H74" s="99">
        <f>F74-G74</f>
        <v>85000</v>
      </c>
      <c r="I74" s="99">
        <v>0</v>
      </c>
      <c r="J74" s="108" t="s">
        <v>118</v>
      </c>
      <c r="K74" s="108">
        <v>2023</v>
      </c>
      <c r="L74" s="108">
        <v>2024</v>
      </c>
      <c r="M74" s="110" t="s">
        <v>31</v>
      </c>
      <c r="N74" s="109"/>
    </row>
    <row r="75" spans="1:14" s="33" customFormat="1" ht="38.25" x14ac:dyDescent="0.25">
      <c r="A75" s="119">
        <v>70</v>
      </c>
      <c r="B75" s="110" t="s">
        <v>115</v>
      </c>
      <c r="C75" s="98" t="s">
        <v>53</v>
      </c>
      <c r="D75" s="110" t="s">
        <v>20</v>
      </c>
      <c r="E75" s="110"/>
      <c r="F75" s="45">
        <v>70000</v>
      </c>
      <c r="G75" s="45">
        <v>70000</v>
      </c>
      <c r="H75" s="99">
        <v>0</v>
      </c>
      <c r="I75" s="99">
        <v>0</v>
      </c>
      <c r="J75" s="110" t="s">
        <v>119</v>
      </c>
      <c r="K75" s="108">
        <v>2023</v>
      </c>
      <c r="L75" s="108">
        <v>2024</v>
      </c>
      <c r="M75" s="110" t="s">
        <v>31</v>
      </c>
      <c r="N75" s="111"/>
    </row>
    <row r="76" spans="1:14" s="33" customFormat="1" ht="38.25" x14ac:dyDescent="0.25">
      <c r="A76" s="119">
        <v>71</v>
      </c>
      <c r="B76" s="110" t="s">
        <v>116</v>
      </c>
      <c r="C76" s="98" t="s">
        <v>53</v>
      </c>
      <c r="D76" s="110" t="s">
        <v>20</v>
      </c>
      <c r="E76" s="110"/>
      <c r="F76" s="45">
        <v>400000</v>
      </c>
      <c r="G76" s="45">
        <v>0</v>
      </c>
      <c r="H76" s="99">
        <v>0</v>
      </c>
      <c r="I76" s="45">
        <v>400000</v>
      </c>
      <c r="J76" s="110" t="s">
        <v>120</v>
      </c>
      <c r="K76" s="110">
        <v>2022</v>
      </c>
      <c r="L76" s="110">
        <v>2022</v>
      </c>
      <c r="M76" s="110" t="s">
        <v>31</v>
      </c>
      <c r="N76" s="111"/>
    </row>
    <row r="77" spans="1:14" s="33" customFormat="1" ht="38.25" x14ac:dyDescent="0.25">
      <c r="A77" s="119">
        <v>72</v>
      </c>
      <c r="B77" s="110" t="s">
        <v>117</v>
      </c>
      <c r="C77" s="98" t="s">
        <v>53</v>
      </c>
      <c r="D77" s="110" t="s">
        <v>20</v>
      </c>
      <c r="E77" s="110"/>
      <c r="F77" s="45">
        <v>3500000</v>
      </c>
      <c r="G77" s="45">
        <v>0</v>
      </c>
      <c r="H77" s="99">
        <v>0</v>
      </c>
      <c r="I77" s="45">
        <v>3500000</v>
      </c>
      <c r="J77" s="110" t="s">
        <v>121</v>
      </c>
      <c r="K77" s="110">
        <v>2024</v>
      </c>
      <c r="L77" s="110">
        <v>2024</v>
      </c>
      <c r="M77" s="110" t="s">
        <v>31</v>
      </c>
      <c r="N77" s="111"/>
    </row>
    <row r="78" spans="1:14" s="33" customFormat="1" ht="51" x14ac:dyDescent="0.25">
      <c r="A78" s="119">
        <v>73</v>
      </c>
      <c r="B78" s="110" t="s">
        <v>122</v>
      </c>
      <c r="C78" s="98" t="s">
        <v>53</v>
      </c>
      <c r="D78" s="110" t="s">
        <v>20</v>
      </c>
      <c r="E78" s="110"/>
      <c r="F78" s="45">
        <v>300000</v>
      </c>
      <c r="G78" s="45">
        <v>300000</v>
      </c>
      <c r="H78" s="99">
        <v>0</v>
      </c>
      <c r="I78" s="45">
        <v>0</v>
      </c>
      <c r="J78" s="110" t="s">
        <v>123</v>
      </c>
      <c r="K78" s="110">
        <v>2022</v>
      </c>
      <c r="L78" s="110">
        <v>2024</v>
      </c>
      <c r="M78" s="110" t="s">
        <v>31</v>
      </c>
      <c r="N78" s="111"/>
    </row>
    <row r="79" spans="1:14" s="113" customFormat="1" ht="63.75" x14ac:dyDescent="0.25">
      <c r="A79" s="119">
        <v>74</v>
      </c>
      <c r="B79" s="110" t="s">
        <v>315</v>
      </c>
      <c r="C79" s="98" t="s">
        <v>53</v>
      </c>
      <c r="D79" s="110" t="s">
        <v>20</v>
      </c>
      <c r="E79" s="110"/>
      <c r="F79" s="45">
        <v>300000</v>
      </c>
      <c r="G79" s="45">
        <v>300000</v>
      </c>
      <c r="H79" s="99">
        <v>0</v>
      </c>
      <c r="I79" s="45">
        <v>0</v>
      </c>
      <c r="J79" s="110" t="s">
        <v>317</v>
      </c>
      <c r="K79" s="110">
        <v>2022</v>
      </c>
      <c r="L79" s="110">
        <v>2024</v>
      </c>
      <c r="M79" s="110" t="s">
        <v>316</v>
      </c>
      <c r="N79" s="111"/>
    </row>
    <row r="80" spans="1:14" s="91" customFormat="1" ht="38.25" x14ac:dyDescent="0.25">
      <c r="A80" s="119">
        <v>75</v>
      </c>
      <c r="B80" s="110" t="s">
        <v>150</v>
      </c>
      <c r="C80" s="98" t="s">
        <v>53</v>
      </c>
      <c r="D80" s="110" t="s">
        <v>20</v>
      </c>
      <c r="E80" s="110"/>
      <c r="F80" s="120">
        <v>50000</v>
      </c>
      <c r="G80" s="120">
        <v>50000</v>
      </c>
      <c r="H80" s="99">
        <v>0</v>
      </c>
      <c r="I80" s="99">
        <v>0</v>
      </c>
      <c r="J80" s="110" t="s">
        <v>151</v>
      </c>
      <c r="K80" s="110">
        <v>2022</v>
      </c>
      <c r="L80" s="110">
        <v>2022</v>
      </c>
      <c r="M80" s="110" t="s">
        <v>316</v>
      </c>
      <c r="N80" s="110"/>
    </row>
    <row r="81" spans="1:14" s="97" customFormat="1" ht="38.25" x14ac:dyDescent="0.25">
      <c r="A81" s="119">
        <v>76</v>
      </c>
      <c r="B81" s="110" t="s">
        <v>196</v>
      </c>
      <c r="C81" s="98" t="s">
        <v>53</v>
      </c>
      <c r="D81" s="110" t="s">
        <v>20</v>
      </c>
      <c r="E81" s="110"/>
      <c r="F81" s="120">
        <v>200000</v>
      </c>
      <c r="G81" s="99">
        <v>0</v>
      </c>
      <c r="H81" s="99">
        <v>0</v>
      </c>
      <c r="I81" s="99">
        <v>200000</v>
      </c>
      <c r="J81" s="110" t="s">
        <v>201</v>
      </c>
      <c r="K81" s="110">
        <v>2023</v>
      </c>
      <c r="L81" s="110">
        <v>2024</v>
      </c>
      <c r="M81" s="110" t="s">
        <v>316</v>
      </c>
      <c r="N81" s="110"/>
    </row>
    <row r="82" spans="1:14" s="91" customFormat="1" ht="51" x14ac:dyDescent="0.25">
      <c r="A82" s="119">
        <v>77</v>
      </c>
      <c r="B82" s="110" t="s">
        <v>152</v>
      </c>
      <c r="C82" s="98" t="s">
        <v>53</v>
      </c>
      <c r="D82" s="110" t="s">
        <v>20</v>
      </c>
      <c r="E82" s="110"/>
      <c r="F82" s="120">
        <v>200000</v>
      </c>
      <c r="G82" s="120">
        <v>200000</v>
      </c>
      <c r="H82" s="99">
        <v>0</v>
      </c>
      <c r="I82" s="99">
        <v>0</v>
      </c>
      <c r="J82" s="110" t="s">
        <v>153</v>
      </c>
      <c r="K82" s="110">
        <v>2021</v>
      </c>
      <c r="L82" s="110">
        <v>2022</v>
      </c>
      <c r="M82" s="110" t="s">
        <v>31</v>
      </c>
      <c r="N82" s="110"/>
    </row>
    <row r="83" spans="1:14" s="33" customFormat="1" ht="78.75" x14ac:dyDescent="0.25">
      <c r="A83" s="119">
        <v>78</v>
      </c>
      <c r="B83" s="110" t="s">
        <v>93</v>
      </c>
      <c r="C83" s="98" t="s">
        <v>53</v>
      </c>
      <c r="D83" s="110" t="s">
        <v>92</v>
      </c>
      <c r="E83" s="110"/>
      <c r="F83" s="45">
        <v>5000000</v>
      </c>
      <c r="G83" s="45">
        <f>F83*0.15</f>
        <v>750000</v>
      </c>
      <c r="H83" s="99">
        <f>F83-G83</f>
        <v>4250000</v>
      </c>
      <c r="I83" s="99">
        <v>0</v>
      </c>
      <c r="J83" s="110" t="s">
        <v>94</v>
      </c>
      <c r="K83" s="110">
        <v>2022</v>
      </c>
      <c r="L83" s="110">
        <v>2025</v>
      </c>
      <c r="M83" s="110" t="s">
        <v>31</v>
      </c>
      <c r="N83" s="109" t="s">
        <v>78</v>
      </c>
    </row>
    <row r="84" spans="1:14" ht="99.75" customHeight="1" x14ac:dyDescent="0.25">
      <c r="A84" s="119">
        <v>79</v>
      </c>
      <c r="B84" s="61" t="s">
        <v>226</v>
      </c>
      <c r="C84" s="59" t="s">
        <v>53</v>
      </c>
      <c r="D84" s="110" t="s">
        <v>92</v>
      </c>
      <c r="E84" s="61"/>
      <c r="F84" s="78">
        <f>SUM(G84:I84)</f>
        <v>554033.21</v>
      </c>
      <c r="G84" s="78">
        <v>62328.73</v>
      </c>
      <c r="H84" s="78">
        <v>470928.23</v>
      </c>
      <c r="I84" s="116">
        <v>20776.25</v>
      </c>
      <c r="J84" s="61" t="s">
        <v>227</v>
      </c>
      <c r="K84" s="61">
        <v>2022</v>
      </c>
      <c r="L84" s="61">
        <v>2023</v>
      </c>
      <c r="M84" s="61" t="s">
        <v>31</v>
      </c>
      <c r="N84" s="27"/>
    </row>
    <row r="85" spans="1:14" s="67" customFormat="1" ht="253.5" customHeight="1" x14ac:dyDescent="0.2">
      <c r="A85" s="119">
        <v>80</v>
      </c>
      <c r="B85" s="7" t="s">
        <v>166</v>
      </c>
      <c r="C85" s="32" t="s">
        <v>53</v>
      </c>
      <c r="D85" s="65" t="s">
        <v>216</v>
      </c>
      <c r="E85" s="65"/>
      <c r="F85" s="66">
        <v>2500000</v>
      </c>
      <c r="G85" s="66">
        <v>375000</v>
      </c>
      <c r="H85" s="66">
        <f>F85-G85</f>
        <v>2125000</v>
      </c>
      <c r="I85" s="66">
        <v>0</v>
      </c>
      <c r="J85" s="7" t="s">
        <v>98</v>
      </c>
      <c r="K85" s="65">
        <v>2022</v>
      </c>
      <c r="L85" s="65">
        <v>2024</v>
      </c>
      <c r="M85" s="108" t="s">
        <v>31</v>
      </c>
      <c r="N85" s="109" t="s">
        <v>78</v>
      </c>
    </row>
    <row r="86" spans="1:14" ht="242.25" x14ac:dyDescent="0.25">
      <c r="A86" s="119">
        <v>81</v>
      </c>
      <c r="B86" s="108" t="s">
        <v>66</v>
      </c>
      <c r="C86" s="98" t="s">
        <v>53</v>
      </c>
      <c r="D86" s="110" t="s">
        <v>63</v>
      </c>
      <c r="E86" s="108"/>
      <c r="F86" s="116">
        <v>3877000</v>
      </c>
      <c r="G86" s="116">
        <v>581550</v>
      </c>
      <c r="H86" s="116">
        <v>3295450</v>
      </c>
      <c r="I86" s="116">
        <v>0</v>
      </c>
      <c r="J86" s="108" t="s">
        <v>67</v>
      </c>
      <c r="K86" s="108">
        <v>2023</v>
      </c>
      <c r="L86" s="108">
        <v>2023</v>
      </c>
      <c r="M86" s="110" t="s">
        <v>31</v>
      </c>
      <c r="N86" s="109" t="s">
        <v>78</v>
      </c>
    </row>
    <row r="87" spans="1:14" s="33" customFormat="1" ht="78.75" x14ac:dyDescent="0.25">
      <c r="A87" s="119">
        <v>82</v>
      </c>
      <c r="B87" s="108" t="s">
        <v>124</v>
      </c>
      <c r="C87" s="98" t="s">
        <v>53</v>
      </c>
      <c r="D87" s="110" t="s">
        <v>63</v>
      </c>
      <c r="E87" s="108"/>
      <c r="F87" s="116">
        <v>5000000</v>
      </c>
      <c r="G87" s="116">
        <f>F87*0.3</f>
        <v>1500000</v>
      </c>
      <c r="H87" s="116">
        <f>F87-G87</f>
        <v>3500000</v>
      </c>
      <c r="I87" s="116">
        <v>0</v>
      </c>
      <c r="J87" s="108" t="s">
        <v>146</v>
      </c>
      <c r="K87" s="108">
        <v>2023</v>
      </c>
      <c r="L87" s="108">
        <v>2024</v>
      </c>
      <c r="M87" s="50" t="s">
        <v>31</v>
      </c>
      <c r="N87" s="109" t="s">
        <v>78</v>
      </c>
    </row>
    <row r="88" spans="1:14" s="33" customFormat="1" ht="127.9" customHeight="1" x14ac:dyDescent="0.25">
      <c r="A88" s="153">
        <v>83</v>
      </c>
      <c r="B88" s="108" t="s">
        <v>125</v>
      </c>
      <c r="C88" s="98" t="s">
        <v>53</v>
      </c>
      <c r="D88" s="110" t="s">
        <v>63</v>
      </c>
      <c r="E88" s="108"/>
      <c r="F88" s="148">
        <v>812507.56</v>
      </c>
      <c r="G88" s="148">
        <v>266373.5</v>
      </c>
      <c r="H88" s="148">
        <v>524214</v>
      </c>
      <c r="I88" s="156">
        <v>21920.06</v>
      </c>
      <c r="J88" s="147" t="s">
        <v>328</v>
      </c>
      <c r="K88" s="108">
        <v>2022</v>
      </c>
      <c r="L88" s="108">
        <v>2023</v>
      </c>
      <c r="M88" s="50" t="s">
        <v>31</v>
      </c>
      <c r="N88" s="109" t="s">
        <v>78</v>
      </c>
    </row>
    <row r="89" spans="1:14" s="84" customFormat="1" ht="78.75" x14ac:dyDescent="0.25">
      <c r="A89" s="119">
        <v>84</v>
      </c>
      <c r="B89" s="16" t="s">
        <v>113</v>
      </c>
      <c r="C89" s="85" t="s">
        <v>53</v>
      </c>
      <c r="D89" s="19" t="s">
        <v>63</v>
      </c>
      <c r="E89" s="80"/>
      <c r="F89" s="81">
        <v>5107168.01</v>
      </c>
      <c r="G89" s="82">
        <v>962138.66</v>
      </c>
      <c r="H89" s="83">
        <v>3970000</v>
      </c>
      <c r="I89" s="82">
        <v>175029.35</v>
      </c>
      <c r="J89" s="16" t="s">
        <v>112</v>
      </c>
      <c r="K89" s="4">
        <v>2021</v>
      </c>
      <c r="L89" s="4">
        <v>2023</v>
      </c>
      <c r="M89" s="26" t="s">
        <v>31</v>
      </c>
      <c r="N89" s="111" t="s">
        <v>78</v>
      </c>
    </row>
    <row r="90" spans="1:14" s="67" customFormat="1" ht="89.25" x14ac:dyDescent="0.2">
      <c r="A90" s="119">
        <v>85</v>
      </c>
      <c r="B90" s="7" t="s">
        <v>99</v>
      </c>
      <c r="C90" s="32" t="s">
        <v>53</v>
      </c>
      <c r="D90" s="65" t="s">
        <v>63</v>
      </c>
      <c r="E90" s="65"/>
      <c r="F90" s="68">
        <v>3500000</v>
      </c>
      <c r="G90" s="66">
        <f>F90-H90</f>
        <v>2450000</v>
      </c>
      <c r="H90" s="66">
        <f>F90*0.3</f>
        <v>1050000</v>
      </c>
      <c r="I90" s="37">
        <v>0</v>
      </c>
      <c r="J90" s="7" t="s">
        <v>230</v>
      </c>
      <c r="K90" s="107">
        <v>2022</v>
      </c>
      <c r="L90" s="107">
        <v>2024</v>
      </c>
      <c r="M90" s="108" t="s">
        <v>100</v>
      </c>
      <c r="N90" s="109" t="s">
        <v>78</v>
      </c>
    </row>
    <row r="91" spans="1:14" s="118" customFormat="1" ht="178.5" x14ac:dyDescent="0.2">
      <c r="A91" s="119">
        <v>86</v>
      </c>
      <c r="B91" s="7" t="s">
        <v>244</v>
      </c>
      <c r="C91" s="32" t="s">
        <v>53</v>
      </c>
      <c r="D91" s="65" t="s">
        <v>63</v>
      </c>
      <c r="E91" s="65"/>
      <c r="F91" s="68">
        <v>11000000</v>
      </c>
      <c r="G91" s="66">
        <v>1000000</v>
      </c>
      <c r="H91" s="66">
        <v>10000000</v>
      </c>
      <c r="I91" s="37"/>
      <c r="J91" s="7" t="s">
        <v>246</v>
      </c>
      <c r="K91" s="107">
        <v>2022</v>
      </c>
      <c r="L91" s="107">
        <v>2025</v>
      </c>
      <c r="M91" s="108" t="s">
        <v>31</v>
      </c>
      <c r="N91" s="109" t="s">
        <v>245</v>
      </c>
    </row>
    <row r="92" spans="1:14" s="118" customFormat="1" ht="89.25" x14ac:dyDescent="0.2">
      <c r="A92" s="119">
        <v>87</v>
      </c>
      <c r="B92" s="7" t="s">
        <v>321</v>
      </c>
      <c r="C92" s="32" t="s">
        <v>53</v>
      </c>
      <c r="D92" s="65" t="s">
        <v>63</v>
      </c>
      <c r="E92" s="65"/>
      <c r="F92" s="68">
        <v>2300000</v>
      </c>
      <c r="G92" s="66">
        <f>F92*0.15</f>
        <v>345000</v>
      </c>
      <c r="H92" s="66">
        <f>F92-G92</f>
        <v>1955000</v>
      </c>
      <c r="I92" s="37">
        <v>0</v>
      </c>
      <c r="J92" s="7" t="s">
        <v>320</v>
      </c>
      <c r="K92" s="107">
        <v>2023</v>
      </c>
      <c r="L92" s="107">
        <v>2025</v>
      </c>
      <c r="M92" s="108" t="s">
        <v>31</v>
      </c>
      <c r="N92" s="109" t="s">
        <v>78</v>
      </c>
    </row>
    <row r="93" spans="1:14" s="33" customFormat="1" ht="153" x14ac:dyDescent="0.25">
      <c r="A93" s="119">
        <v>88</v>
      </c>
      <c r="B93" s="135" t="s">
        <v>101</v>
      </c>
      <c r="C93" s="98" t="s">
        <v>53</v>
      </c>
      <c r="D93" s="110" t="s">
        <v>51</v>
      </c>
      <c r="E93" s="106"/>
      <c r="F93" s="45">
        <v>4000000</v>
      </c>
      <c r="G93" s="45">
        <f>F93*0.15</f>
        <v>600000</v>
      </c>
      <c r="H93" s="45">
        <f>F93-G93</f>
        <v>3400000</v>
      </c>
      <c r="I93" s="45">
        <v>0</v>
      </c>
      <c r="J93" s="110" t="s">
        <v>102</v>
      </c>
      <c r="K93" s="106">
        <v>2022</v>
      </c>
      <c r="L93" s="106">
        <v>2024</v>
      </c>
      <c r="M93" s="110" t="s">
        <v>31</v>
      </c>
      <c r="N93" s="109" t="s">
        <v>78</v>
      </c>
    </row>
    <row r="94" spans="1:14" s="48" customFormat="1" ht="102" x14ac:dyDescent="0.25">
      <c r="A94" s="119">
        <v>89</v>
      </c>
      <c r="B94" s="110" t="s">
        <v>56</v>
      </c>
      <c r="C94" s="98" t="s">
        <v>53</v>
      </c>
      <c r="D94" s="110" t="s">
        <v>51</v>
      </c>
      <c r="E94" s="5"/>
      <c r="F94" s="45">
        <v>1000000</v>
      </c>
      <c r="G94" s="45">
        <v>1000000</v>
      </c>
      <c r="H94" s="45">
        <v>0</v>
      </c>
      <c r="I94" s="45">
        <v>0</v>
      </c>
      <c r="J94" s="105" t="s">
        <v>57</v>
      </c>
      <c r="K94" s="110">
        <v>2022</v>
      </c>
      <c r="L94" s="110">
        <v>2022</v>
      </c>
      <c r="M94" s="62" t="s">
        <v>31</v>
      </c>
      <c r="N94" s="28"/>
    </row>
    <row r="95" spans="1:14" s="29" customFormat="1" ht="51" x14ac:dyDescent="0.25">
      <c r="A95" s="119">
        <v>90</v>
      </c>
      <c r="B95" s="110" t="s">
        <v>310</v>
      </c>
      <c r="C95" s="98" t="s">
        <v>53</v>
      </c>
      <c r="D95" s="110" t="s">
        <v>51</v>
      </c>
      <c r="E95" s="5"/>
      <c r="F95" s="45">
        <v>100000</v>
      </c>
      <c r="G95" s="45">
        <v>100000</v>
      </c>
      <c r="H95" s="45">
        <v>0</v>
      </c>
      <c r="I95" s="45">
        <v>0</v>
      </c>
      <c r="J95" s="105" t="s">
        <v>309</v>
      </c>
      <c r="K95" s="110">
        <v>2022</v>
      </c>
      <c r="L95" s="110">
        <v>2024</v>
      </c>
      <c r="M95" s="61" t="s">
        <v>31</v>
      </c>
      <c r="N95" s="28"/>
    </row>
    <row r="96" spans="1:14" s="29" customFormat="1" ht="78.75" x14ac:dyDescent="0.25">
      <c r="A96" s="119">
        <v>91</v>
      </c>
      <c r="B96" s="64" t="s">
        <v>219</v>
      </c>
      <c r="C96" s="17" t="s">
        <v>53</v>
      </c>
      <c r="D96" s="64" t="s">
        <v>51</v>
      </c>
      <c r="E96" s="5"/>
      <c r="F96" s="45">
        <v>200000</v>
      </c>
      <c r="G96" s="45">
        <f t="shared" ref="G96:G101" si="10">F96*0.15</f>
        <v>30000</v>
      </c>
      <c r="H96" s="45">
        <f t="shared" ref="H96:H102" si="11">F96-G96</f>
        <v>170000</v>
      </c>
      <c r="I96" s="45">
        <v>0</v>
      </c>
      <c r="J96" s="3" t="s">
        <v>221</v>
      </c>
      <c r="K96" s="60">
        <v>2023</v>
      </c>
      <c r="L96" s="60">
        <v>2024</v>
      </c>
      <c r="M96" s="62" t="s">
        <v>31</v>
      </c>
      <c r="N96" s="56" t="s">
        <v>78</v>
      </c>
    </row>
    <row r="97" spans="1:14" s="146" customFormat="1" ht="78.75" x14ac:dyDescent="0.25">
      <c r="A97" s="149">
        <v>92</v>
      </c>
      <c r="B97" s="150" t="s">
        <v>324</v>
      </c>
      <c r="C97" s="143" t="s">
        <v>53</v>
      </c>
      <c r="D97" s="137" t="s">
        <v>24</v>
      </c>
      <c r="E97" s="144"/>
      <c r="F97" s="151">
        <f>G97+I97</f>
        <v>2265294.12</v>
      </c>
      <c r="G97" s="151">
        <v>365294.12</v>
      </c>
      <c r="H97" s="145">
        <v>0</v>
      </c>
      <c r="I97" s="151">
        <v>1900000</v>
      </c>
      <c r="J97" s="150" t="s">
        <v>325</v>
      </c>
      <c r="K97" s="152">
        <v>2022</v>
      </c>
      <c r="L97" s="152">
        <v>2023</v>
      </c>
      <c r="M97" s="142" t="s">
        <v>31</v>
      </c>
      <c r="N97" s="140" t="s">
        <v>78</v>
      </c>
    </row>
    <row r="98" spans="1:14" s="33" customFormat="1" ht="78.75" x14ac:dyDescent="0.25">
      <c r="A98" s="119">
        <v>93</v>
      </c>
      <c r="B98" s="61" t="s">
        <v>217</v>
      </c>
      <c r="C98" s="59" t="s">
        <v>53</v>
      </c>
      <c r="D98" s="64" t="s">
        <v>24</v>
      </c>
      <c r="E98" s="58"/>
      <c r="F98" s="77">
        <v>100000</v>
      </c>
      <c r="G98" s="77">
        <f t="shared" si="10"/>
        <v>15000</v>
      </c>
      <c r="H98" s="77">
        <f t="shared" si="11"/>
        <v>85000</v>
      </c>
      <c r="I98" s="77">
        <v>0</v>
      </c>
      <c r="J98" s="61" t="s">
        <v>218</v>
      </c>
      <c r="K98" s="60">
        <v>2023</v>
      </c>
      <c r="L98" s="60">
        <v>2024</v>
      </c>
      <c r="M98" s="62" t="s">
        <v>31</v>
      </c>
      <c r="N98" s="56" t="s">
        <v>78</v>
      </c>
    </row>
    <row r="99" spans="1:14" s="33" customFormat="1" ht="78.75" x14ac:dyDescent="0.25">
      <c r="A99" s="119">
        <v>94</v>
      </c>
      <c r="B99" s="61" t="s">
        <v>176</v>
      </c>
      <c r="C99" s="59" t="s">
        <v>53</v>
      </c>
      <c r="D99" s="64" t="s">
        <v>24</v>
      </c>
      <c r="E99" s="58"/>
      <c r="F99" s="77">
        <v>50000</v>
      </c>
      <c r="G99" s="77">
        <f t="shared" si="10"/>
        <v>7500</v>
      </c>
      <c r="H99" s="77">
        <f t="shared" si="11"/>
        <v>42500</v>
      </c>
      <c r="I99" s="77">
        <v>0</v>
      </c>
      <c r="J99" s="61" t="s">
        <v>177</v>
      </c>
      <c r="K99" s="60">
        <v>2022</v>
      </c>
      <c r="L99" s="60">
        <v>2023</v>
      </c>
      <c r="M99" s="62" t="s">
        <v>178</v>
      </c>
      <c r="N99" s="56" t="s">
        <v>78</v>
      </c>
    </row>
    <row r="100" spans="1:14" s="33" customFormat="1" ht="78.75" x14ac:dyDescent="0.25">
      <c r="A100" s="119">
        <v>95</v>
      </c>
      <c r="B100" s="61" t="s">
        <v>179</v>
      </c>
      <c r="C100" s="59" t="s">
        <v>53</v>
      </c>
      <c r="D100" s="64" t="s">
        <v>24</v>
      </c>
      <c r="E100" s="58"/>
      <c r="F100" s="77">
        <v>100000</v>
      </c>
      <c r="G100" s="77">
        <f t="shared" si="10"/>
        <v>15000</v>
      </c>
      <c r="H100" s="77">
        <f t="shared" si="11"/>
        <v>85000</v>
      </c>
      <c r="I100" s="77">
        <v>0</v>
      </c>
      <c r="J100" s="61" t="s">
        <v>182</v>
      </c>
      <c r="K100" s="60">
        <v>2023</v>
      </c>
      <c r="L100" s="60">
        <v>2024</v>
      </c>
      <c r="M100" s="62" t="s">
        <v>39</v>
      </c>
      <c r="N100" s="56" t="s">
        <v>78</v>
      </c>
    </row>
    <row r="101" spans="1:14" s="33" customFormat="1" ht="101.25" x14ac:dyDescent="0.25">
      <c r="A101" s="119">
        <v>96</v>
      </c>
      <c r="B101" s="61" t="s">
        <v>180</v>
      </c>
      <c r="C101" s="59" t="s">
        <v>53</v>
      </c>
      <c r="D101" s="64" t="s">
        <v>24</v>
      </c>
      <c r="E101" s="58"/>
      <c r="F101" s="77">
        <v>100000</v>
      </c>
      <c r="G101" s="77">
        <f t="shared" si="10"/>
        <v>15000</v>
      </c>
      <c r="H101" s="77">
        <f t="shared" si="11"/>
        <v>85000</v>
      </c>
      <c r="I101" s="77">
        <v>0</v>
      </c>
      <c r="J101" s="61" t="s">
        <v>183</v>
      </c>
      <c r="K101" s="60">
        <v>2023</v>
      </c>
      <c r="L101" s="60">
        <v>2024</v>
      </c>
      <c r="M101" s="62" t="s">
        <v>33</v>
      </c>
      <c r="N101" s="56" t="s">
        <v>181</v>
      </c>
    </row>
    <row r="102" spans="1:14" s="33" customFormat="1" ht="38.25" x14ac:dyDescent="0.25">
      <c r="A102" s="119">
        <v>97</v>
      </c>
      <c r="B102" s="61" t="s">
        <v>224</v>
      </c>
      <c r="C102" s="59" t="s">
        <v>53</v>
      </c>
      <c r="D102" s="64" t="s">
        <v>24</v>
      </c>
      <c r="E102" s="58"/>
      <c r="F102" s="77">
        <v>50000</v>
      </c>
      <c r="G102" s="77">
        <v>50000</v>
      </c>
      <c r="H102" s="77">
        <f t="shared" si="11"/>
        <v>0</v>
      </c>
      <c r="I102" s="77">
        <v>0</v>
      </c>
      <c r="J102" s="61" t="s">
        <v>225</v>
      </c>
      <c r="K102" s="60">
        <v>2023</v>
      </c>
      <c r="L102" s="60">
        <v>2024</v>
      </c>
      <c r="M102" s="62" t="s">
        <v>31</v>
      </c>
      <c r="N102" s="56"/>
    </row>
    <row r="103" spans="1:14" s="136" customFormat="1" ht="54.6" customHeight="1" x14ac:dyDescent="0.25">
      <c r="A103" s="154">
        <v>98</v>
      </c>
      <c r="B103" s="150" t="s">
        <v>326</v>
      </c>
      <c r="C103" s="143" t="s">
        <v>53</v>
      </c>
      <c r="D103" s="137" t="s">
        <v>24</v>
      </c>
      <c r="E103" s="144"/>
      <c r="F103" s="151">
        <v>1500000</v>
      </c>
      <c r="G103" s="151">
        <f>F103-H103</f>
        <v>150000</v>
      </c>
      <c r="H103" s="151">
        <f>F103*0.9</f>
        <v>1350000</v>
      </c>
      <c r="I103" s="151">
        <v>0</v>
      </c>
      <c r="J103" s="150" t="s">
        <v>327</v>
      </c>
      <c r="K103" s="152">
        <v>2023</v>
      </c>
      <c r="L103" s="152">
        <v>2025</v>
      </c>
      <c r="M103" s="150" t="s">
        <v>31</v>
      </c>
      <c r="N103" s="155" t="s">
        <v>78</v>
      </c>
    </row>
    <row r="104" spans="1:14" x14ac:dyDescent="0.25">
      <c r="A104" s="76"/>
      <c r="B104" s="22"/>
      <c r="C104" s="22"/>
      <c r="D104" s="22"/>
      <c r="E104" s="22"/>
      <c r="F104" s="75">
        <f>SUM(F6:F103)</f>
        <v>77290972.109999999</v>
      </c>
      <c r="G104" s="75">
        <f>SUM(G6:G103)</f>
        <v>19975219.34</v>
      </c>
      <c r="H104" s="75">
        <f>SUM(H6:H103)</f>
        <v>47670977.230000004</v>
      </c>
      <c r="I104" s="75">
        <f>SUM(I6:I103)</f>
        <v>9644775.5399999991</v>
      </c>
      <c r="J104" s="22"/>
      <c r="K104" s="22"/>
      <c r="L104" s="22"/>
      <c r="M104" s="22"/>
      <c r="N104" s="22"/>
    </row>
    <row r="105" spans="1:14" x14ac:dyDescent="0.25">
      <c r="F105" s="74"/>
      <c r="I105" s="23"/>
    </row>
    <row r="106" spans="1:14" x14ac:dyDescent="0.25">
      <c r="F106" s="74"/>
      <c r="I106" s="23"/>
    </row>
  </sheetData>
  <autoFilter ref="A3:N104" xr:uid="{00000000-0009-0000-0000-000002000000}">
    <filterColumn colId="6" showButton="0"/>
    <filterColumn colId="7" showButton="0"/>
    <filterColumn colId="10" showButton="0"/>
  </autoFilter>
  <mergeCells count="13">
    <mergeCell ref="A1:N1"/>
    <mergeCell ref="E3:E5"/>
    <mergeCell ref="K3:L4"/>
    <mergeCell ref="D3:D5"/>
    <mergeCell ref="A2:N2"/>
    <mergeCell ref="N3:N5"/>
    <mergeCell ref="F3:F5"/>
    <mergeCell ref="G3:I4"/>
    <mergeCell ref="J3:J5"/>
    <mergeCell ref="M3:M5"/>
    <mergeCell ref="A3:A5"/>
    <mergeCell ref="B3:B5"/>
    <mergeCell ref="C3:C5"/>
  </mergeCells>
  <pageMargins left="0.70866141732283472" right="0.70866141732283472" top="0.39370078740157483" bottom="0.39370078740157483" header="0.31496062992125984" footer="0.31496062992125984"/>
  <pageSetup paperSize="9" scale="73" fitToHeight="0" orientation="landscape" r:id="rId1"/>
  <rowBreaks count="9" manualBreakCount="9">
    <brk id="15" max="13" man="1"/>
    <brk id="23" max="16383" man="1"/>
    <brk id="31" max="13" man="1"/>
    <brk id="39" max="13" man="1"/>
    <brk id="47" max="13" man="1"/>
    <brk id="55" max="13" man="1"/>
    <brk id="72" max="13" man="1"/>
    <brk id="88" max="13" man="1"/>
    <brk id="9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abSelected="1" view="pageBreakPreview" topLeftCell="A37" zoomScale="80" zoomScaleNormal="100" zoomScaleSheetLayoutView="80" workbookViewId="0">
      <selection activeCell="I37" sqref="I1:I1048576"/>
    </sheetView>
  </sheetViews>
  <sheetFormatPr defaultColWidth="9.140625" defaultRowHeight="12.75" x14ac:dyDescent="0.25"/>
  <cols>
    <col min="1" max="1" width="3.5703125" style="25" customWidth="1"/>
    <col min="2" max="2" width="18.140625" style="1" customWidth="1"/>
    <col min="3" max="3" width="8.140625" style="1" customWidth="1"/>
    <col min="4" max="4" width="10" style="1" customWidth="1"/>
    <col min="5" max="5" width="9.42578125" style="1" customWidth="1"/>
    <col min="6" max="6" width="17.140625" style="25" customWidth="1"/>
    <col min="7" max="7" width="17.28515625" style="1" customWidth="1"/>
    <col min="8" max="8" width="16.28515625" style="1" customWidth="1"/>
    <col min="9" max="9" width="14.5703125" style="1" customWidth="1"/>
    <col min="10" max="10" width="20.28515625" style="1" customWidth="1"/>
    <col min="11" max="11" width="9.7109375" style="2" customWidth="1"/>
    <col min="12" max="13" width="9.85546875" style="1" customWidth="1"/>
    <col min="14" max="14" width="8.5703125" style="1" customWidth="1"/>
    <col min="15" max="15" width="15.7109375" style="1" customWidth="1"/>
    <col min="16" max="16384" width="9.140625" style="25"/>
  </cols>
  <sheetData>
    <row r="1" spans="1:15" s="102" customFormat="1" ht="15" x14ac:dyDescent="0.25">
      <c r="A1" s="157" t="s">
        <v>329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49"/>
    </row>
    <row r="2" spans="1:15" ht="15.75" x14ac:dyDescent="0.25">
      <c r="A2" s="165" t="s">
        <v>69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</row>
    <row r="3" spans="1:15" x14ac:dyDescent="0.25">
      <c r="A3" s="163" t="s">
        <v>1</v>
      </c>
      <c r="B3" s="164" t="s">
        <v>0</v>
      </c>
      <c r="C3" s="158" t="s">
        <v>2</v>
      </c>
      <c r="D3" s="158" t="s">
        <v>30</v>
      </c>
      <c r="E3" s="158" t="s">
        <v>3</v>
      </c>
      <c r="F3" s="158" t="s">
        <v>107</v>
      </c>
      <c r="G3" s="158" t="s">
        <v>4</v>
      </c>
      <c r="H3" s="158"/>
      <c r="I3" s="158"/>
      <c r="J3" s="158" t="s">
        <v>50</v>
      </c>
      <c r="K3" s="158" t="s">
        <v>8</v>
      </c>
      <c r="L3" s="158"/>
      <c r="M3" s="158" t="s">
        <v>44</v>
      </c>
      <c r="N3" s="158" t="s">
        <v>10</v>
      </c>
    </row>
    <row r="4" spans="1:15" x14ac:dyDescent="0.25">
      <c r="A4" s="163"/>
      <c r="B4" s="164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5" ht="66" customHeight="1" x14ac:dyDescent="0.25">
      <c r="A5" s="163"/>
      <c r="B5" s="164"/>
      <c r="C5" s="158"/>
      <c r="D5" s="158"/>
      <c r="E5" s="158"/>
      <c r="F5" s="158"/>
      <c r="G5" s="40" t="s">
        <v>5</v>
      </c>
      <c r="H5" s="40" t="s">
        <v>6</v>
      </c>
      <c r="I5" s="40" t="s">
        <v>7</v>
      </c>
      <c r="J5" s="158"/>
      <c r="K5" s="41" t="s">
        <v>16</v>
      </c>
      <c r="L5" s="41" t="s">
        <v>9</v>
      </c>
      <c r="M5" s="158"/>
      <c r="N5" s="158"/>
    </row>
    <row r="6" spans="1:15" s="29" customFormat="1" ht="78.75" x14ac:dyDescent="0.25">
      <c r="A6" s="53">
        <v>1</v>
      </c>
      <c r="B6" s="18" t="s">
        <v>81</v>
      </c>
      <c r="C6" s="34" t="s">
        <v>54</v>
      </c>
      <c r="D6" s="24" t="s">
        <v>26</v>
      </c>
      <c r="E6" s="18"/>
      <c r="F6" s="42">
        <v>170000</v>
      </c>
      <c r="G6" s="42">
        <f>F6*0.15</f>
        <v>25500</v>
      </c>
      <c r="H6" s="42">
        <f>F6-G6</f>
        <v>144500</v>
      </c>
      <c r="I6" s="42">
        <v>0</v>
      </c>
      <c r="J6" s="24" t="s">
        <v>126</v>
      </c>
      <c r="K6" s="18">
        <v>2023</v>
      </c>
      <c r="L6" s="18">
        <v>2024</v>
      </c>
      <c r="M6" s="18" t="s">
        <v>33</v>
      </c>
      <c r="N6" s="56" t="s">
        <v>78</v>
      </c>
      <c r="O6" s="39"/>
    </row>
    <row r="7" spans="1:15" ht="78.75" x14ac:dyDescent="0.25">
      <c r="A7" s="53">
        <v>2</v>
      </c>
      <c r="B7" s="18" t="s">
        <v>158</v>
      </c>
      <c r="C7" s="34" t="s">
        <v>54</v>
      </c>
      <c r="D7" s="24" t="s">
        <v>26</v>
      </c>
      <c r="E7" s="18"/>
      <c r="F7" s="42">
        <f>SUM(G7:I7)</f>
        <v>398471.74</v>
      </c>
      <c r="G7" s="42">
        <v>44828.07</v>
      </c>
      <c r="H7" s="42">
        <v>338700.98</v>
      </c>
      <c r="I7" s="42">
        <v>14942.69</v>
      </c>
      <c r="J7" s="18" t="s">
        <v>48</v>
      </c>
      <c r="K7" s="18">
        <v>2022</v>
      </c>
      <c r="L7" s="18">
        <v>2022</v>
      </c>
      <c r="M7" s="18" t="s">
        <v>31</v>
      </c>
      <c r="N7" s="21" t="s">
        <v>78</v>
      </c>
    </row>
    <row r="8" spans="1:15" ht="78.75" x14ac:dyDescent="0.25">
      <c r="A8" s="53">
        <v>3</v>
      </c>
      <c r="B8" s="18" t="s">
        <v>228</v>
      </c>
      <c r="C8" s="34" t="s">
        <v>54</v>
      </c>
      <c r="D8" s="24" t="s">
        <v>26</v>
      </c>
      <c r="E8" s="18"/>
      <c r="F8" s="42">
        <v>75000</v>
      </c>
      <c r="G8" s="42">
        <f>F8*0.15</f>
        <v>11250</v>
      </c>
      <c r="H8" s="42">
        <f>F8-G8</f>
        <v>63750</v>
      </c>
      <c r="I8" s="42">
        <v>0</v>
      </c>
      <c r="J8" s="18" t="s">
        <v>127</v>
      </c>
      <c r="K8" s="18">
        <v>2023</v>
      </c>
      <c r="L8" s="18">
        <v>2024</v>
      </c>
      <c r="M8" s="18" t="s">
        <v>43</v>
      </c>
      <c r="N8" s="21" t="s">
        <v>78</v>
      </c>
    </row>
    <row r="9" spans="1:15" ht="78.75" x14ac:dyDescent="0.25">
      <c r="A9" s="117">
        <v>4</v>
      </c>
      <c r="B9" s="18" t="s">
        <v>13</v>
      </c>
      <c r="C9" s="34" t="s">
        <v>54</v>
      </c>
      <c r="D9" s="24" t="s">
        <v>26</v>
      </c>
      <c r="E9" s="18"/>
      <c r="F9" s="42">
        <v>123240</v>
      </c>
      <c r="G9" s="44">
        <v>0</v>
      </c>
      <c r="H9" s="42">
        <v>123240</v>
      </c>
      <c r="I9" s="42">
        <v>0</v>
      </c>
      <c r="J9" s="18" t="s">
        <v>49</v>
      </c>
      <c r="K9" s="18">
        <v>2023</v>
      </c>
      <c r="L9" s="18">
        <v>2024</v>
      </c>
      <c r="M9" s="18" t="s">
        <v>43</v>
      </c>
      <c r="N9" s="21" t="s">
        <v>78</v>
      </c>
    </row>
    <row r="10" spans="1:15" s="48" customFormat="1" ht="78.75" x14ac:dyDescent="0.25">
      <c r="A10" s="117">
        <v>5</v>
      </c>
      <c r="B10" s="47" t="s">
        <v>231</v>
      </c>
      <c r="C10" s="34" t="s">
        <v>54</v>
      </c>
      <c r="D10" s="64" t="s">
        <v>26</v>
      </c>
      <c r="E10" s="47"/>
      <c r="F10" s="52">
        <v>100000</v>
      </c>
      <c r="G10" s="44">
        <f>F10*0.15</f>
        <v>15000</v>
      </c>
      <c r="H10" s="52">
        <f>F10-G10</f>
        <v>85000</v>
      </c>
      <c r="I10" s="52">
        <v>0</v>
      </c>
      <c r="J10" s="47" t="s">
        <v>232</v>
      </c>
      <c r="K10" s="47">
        <v>2023</v>
      </c>
      <c r="L10" s="47">
        <v>2024</v>
      </c>
      <c r="M10" s="47" t="s">
        <v>88</v>
      </c>
      <c r="N10" s="56" t="s">
        <v>78</v>
      </c>
      <c r="O10" s="49"/>
    </row>
    <row r="11" spans="1:15" s="29" customFormat="1" ht="102" x14ac:dyDescent="0.25">
      <c r="A11" s="117">
        <v>6</v>
      </c>
      <c r="B11" s="108" t="s">
        <v>202</v>
      </c>
      <c r="C11" s="114" t="s">
        <v>54</v>
      </c>
      <c r="D11" s="110" t="s">
        <v>26</v>
      </c>
      <c r="E11" s="108"/>
      <c r="F11" s="116">
        <v>100000</v>
      </c>
      <c r="G11" s="116">
        <v>0</v>
      </c>
      <c r="H11" s="116">
        <v>100000</v>
      </c>
      <c r="I11" s="116">
        <v>0</v>
      </c>
      <c r="J11" s="108" t="s">
        <v>161</v>
      </c>
      <c r="K11" s="108">
        <v>2022</v>
      </c>
      <c r="L11" s="108">
        <v>2024</v>
      </c>
      <c r="M11" s="108" t="s">
        <v>88</v>
      </c>
      <c r="N11" s="109" t="s">
        <v>78</v>
      </c>
      <c r="O11" s="39"/>
    </row>
    <row r="12" spans="1:15" ht="114.75" x14ac:dyDescent="0.25">
      <c r="A12" s="117">
        <v>7</v>
      </c>
      <c r="B12" s="108" t="s">
        <v>15</v>
      </c>
      <c r="C12" s="114" t="s">
        <v>54</v>
      </c>
      <c r="D12" s="110" t="s">
        <v>52</v>
      </c>
      <c r="E12" s="107"/>
      <c r="F12" s="116">
        <v>315000</v>
      </c>
      <c r="G12" s="116">
        <v>47250</v>
      </c>
      <c r="H12" s="116">
        <v>267750</v>
      </c>
      <c r="I12" s="116">
        <v>0</v>
      </c>
      <c r="J12" s="108" t="s">
        <v>105</v>
      </c>
      <c r="K12" s="107">
        <v>2022</v>
      </c>
      <c r="L12" s="107">
        <v>2023</v>
      </c>
      <c r="M12" s="108" t="s">
        <v>46</v>
      </c>
      <c r="N12" s="109" t="s">
        <v>78</v>
      </c>
    </row>
    <row r="13" spans="1:15" s="29" customFormat="1" ht="78.75" x14ac:dyDescent="0.25">
      <c r="A13" s="117">
        <v>8</v>
      </c>
      <c r="B13" s="108" t="s">
        <v>47</v>
      </c>
      <c r="C13" s="114" t="s">
        <v>54</v>
      </c>
      <c r="D13" s="110" t="s">
        <v>52</v>
      </c>
      <c r="E13" s="108"/>
      <c r="F13" s="116">
        <v>91064</v>
      </c>
      <c r="G13" s="44">
        <v>0</v>
      </c>
      <c r="H13" s="116">
        <v>91064</v>
      </c>
      <c r="I13" s="116">
        <v>0</v>
      </c>
      <c r="J13" s="108" t="s">
        <v>11</v>
      </c>
      <c r="K13" s="108">
        <v>2023</v>
      </c>
      <c r="L13" s="108">
        <v>2024</v>
      </c>
      <c r="M13" s="108" t="s">
        <v>42</v>
      </c>
      <c r="N13" s="109" t="s">
        <v>78</v>
      </c>
      <c r="O13" s="39"/>
    </row>
    <row r="14" spans="1:15" s="29" customFormat="1" ht="78.75" x14ac:dyDescent="0.25">
      <c r="A14" s="117">
        <v>9</v>
      </c>
      <c r="B14" s="18" t="s">
        <v>80</v>
      </c>
      <c r="C14" s="34" t="s">
        <v>54</v>
      </c>
      <c r="D14" s="24" t="s">
        <v>52</v>
      </c>
      <c r="E14" s="18"/>
      <c r="F14" s="42">
        <v>125000</v>
      </c>
      <c r="G14" s="42">
        <f>F14*0.15</f>
        <v>18750</v>
      </c>
      <c r="H14" s="42">
        <f>F14-G14</f>
        <v>106250</v>
      </c>
      <c r="I14" s="42">
        <v>0</v>
      </c>
      <c r="J14" s="18" t="s">
        <v>79</v>
      </c>
      <c r="K14" s="18">
        <v>2023</v>
      </c>
      <c r="L14" s="18">
        <v>2024</v>
      </c>
      <c r="M14" s="18" t="s">
        <v>38</v>
      </c>
      <c r="N14" s="21" t="s">
        <v>78</v>
      </c>
      <c r="O14" s="39"/>
    </row>
    <row r="15" spans="1:15" s="29" customFormat="1" ht="78.75" x14ac:dyDescent="0.25">
      <c r="A15" s="117">
        <v>10</v>
      </c>
      <c r="B15" s="108" t="s">
        <v>82</v>
      </c>
      <c r="C15" s="114" t="s">
        <v>54</v>
      </c>
      <c r="D15" s="110" t="s">
        <v>52</v>
      </c>
      <c r="E15" s="108"/>
      <c r="F15" s="116">
        <v>1000000</v>
      </c>
      <c r="G15" s="116">
        <f>F15*0.15</f>
        <v>150000</v>
      </c>
      <c r="H15" s="116">
        <f>F15-G15</f>
        <v>850000</v>
      </c>
      <c r="I15" s="116">
        <v>0</v>
      </c>
      <c r="J15" s="108" t="s">
        <v>318</v>
      </c>
      <c r="K15" s="108">
        <v>2022</v>
      </c>
      <c r="L15" s="108">
        <v>2024</v>
      </c>
      <c r="M15" s="108" t="s">
        <v>31</v>
      </c>
      <c r="N15" s="109" t="s">
        <v>78</v>
      </c>
      <c r="O15" s="39"/>
    </row>
    <row r="16" spans="1:15" s="29" customFormat="1" ht="78.75" x14ac:dyDescent="0.25">
      <c r="A16" s="117">
        <v>11</v>
      </c>
      <c r="B16" s="47" t="s">
        <v>76</v>
      </c>
      <c r="C16" s="34" t="s">
        <v>54</v>
      </c>
      <c r="D16" s="64" t="s">
        <v>52</v>
      </c>
      <c r="E16" s="47"/>
      <c r="F16" s="52">
        <v>2000000</v>
      </c>
      <c r="G16" s="52">
        <f>F16*0.15</f>
        <v>300000</v>
      </c>
      <c r="H16" s="52">
        <f>F16-G16</f>
        <v>1700000</v>
      </c>
      <c r="I16" s="52">
        <v>0</v>
      </c>
      <c r="J16" s="47" t="s">
        <v>77</v>
      </c>
      <c r="K16" s="47">
        <v>2022</v>
      </c>
      <c r="L16" s="47">
        <v>2023</v>
      </c>
      <c r="M16" s="47" t="s">
        <v>31</v>
      </c>
      <c r="N16" s="56" t="s">
        <v>78</v>
      </c>
      <c r="O16" s="39"/>
    </row>
    <row r="17" spans="1:15" s="29" customFormat="1" ht="78.75" x14ac:dyDescent="0.25">
      <c r="A17" s="117">
        <v>12</v>
      </c>
      <c r="B17" s="47" t="s">
        <v>106</v>
      </c>
      <c r="C17" s="34" t="s">
        <v>54</v>
      </c>
      <c r="D17" s="64" t="s">
        <v>52</v>
      </c>
      <c r="E17" s="47"/>
      <c r="F17" s="52">
        <v>120000</v>
      </c>
      <c r="G17" s="52">
        <v>0</v>
      </c>
      <c r="H17" s="52">
        <v>120000</v>
      </c>
      <c r="I17" s="52">
        <v>0</v>
      </c>
      <c r="J17" s="47" t="s">
        <v>45</v>
      </c>
      <c r="K17" s="47">
        <v>2023</v>
      </c>
      <c r="L17" s="47">
        <v>2024</v>
      </c>
      <c r="M17" s="47" t="s">
        <v>31</v>
      </c>
      <c r="N17" s="56" t="s">
        <v>78</v>
      </c>
      <c r="O17" s="39"/>
    </row>
    <row r="18" spans="1:15" s="91" customFormat="1" ht="63.75" x14ac:dyDescent="0.25">
      <c r="A18" s="117">
        <v>13</v>
      </c>
      <c r="B18" s="110" t="s">
        <v>140</v>
      </c>
      <c r="C18" s="114" t="s">
        <v>54</v>
      </c>
      <c r="D18" s="110" t="s">
        <v>25</v>
      </c>
      <c r="E18" s="110"/>
      <c r="F18" s="120">
        <v>70000</v>
      </c>
      <c r="G18" s="120">
        <v>70000</v>
      </c>
      <c r="H18" s="116">
        <v>0</v>
      </c>
      <c r="I18" s="116">
        <v>0</v>
      </c>
      <c r="J18" s="110" t="s">
        <v>149</v>
      </c>
      <c r="K18" s="110">
        <v>2022</v>
      </c>
      <c r="L18" s="110">
        <v>2022</v>
      </c>
      <c r="M18" s="122" t="s">
        <v>31</v>
      </c>
      <c r="N18" s="110"/>
    </row>
    <row r="19" spans="1:15" s="121" customFormat="1" ht="38.25" x14ac:dyDescent="0.25">
      <c r="A19" s="117">
        <v>14</v>
      </c>
      <c r="B19" s="110" t="s">
        <v>307</v>
      </c>
      <c r="C19" s="114" t="s">
        <v>54</v>
      </c>
      <c r="D19" s="110" t="s">
        <v>25</v>
      </c>
      <c r="E19" s="110"/>
      <c r="F19" s="120">
        <v>90000</v>
      </c>
      <c r="G19" s="120">
        <v>90000</v>
      </c>
      <c r="H19" s="116">
        <v>0</v>
      </c>
      <c r="I19" s="116">
        <v>0</v>
      </c>
      <c r="J19" s="110" t="s">
        <v>308</v>
      </c>
      <c r="K19" s="110">
        <v>2024</v>
      </c>
      <c r="L19" s="110">
        <v>2024</v>
      </c>
      <c r="M19" s="122" t="s">
        <v>38</v>
      </c>
      <c r="N19" s="110"/>
    </row>
    <row r="20" spans="1:15" ht="89.25" x14ac:dyDescent="0.25">
      <c r="A20" s="117">
        <v>15</v>
      </c>
      <c r="B20" s="18" t="s">
        <v>131</v>
      </c>
      <c r="C20" s="34" t="s">
        <v>54</v>
      </c>
      <c r="D20" s="64" t="s">
        <v>25</v>
      </c>
      <c r="E20" s="18"/>
      <c r="F20" s="96">
        <v>200000</v>
      </c>
      <c r="G20" s="96">
        <f>F20*0.15</f>
        <v>30000</v>
      </c>
      <c r="H20" s="42">
        <f>F20-G20</f>
        <v>170000</v>
      </c>
      <c r="I20" s="42">
        <v>0</v>
      </c>
      <c r="J20" s="18" t="s">
        <v>132</v>
      </c>
      <c r="K20" s="18">
        <v>2022</v>
      </c>
      <c r="L20" s="18">
        <v>2024</v>
      </c>
      <c r="M20" s="47" t="s">
        <v>31</v>
      </c>
      <c r="N20" s="21" t="s">
        <v>78</v>
      </c>
    </row>
    <row r="21" spans="1:15" s="95" customFormat="1" ht="38.25" x14ac:dyDescent="0.25">
      <c r="A21" s="117">
        <v>16</v>
      </c>
      <c r="B21" s="108" t="s">
        <v>104</v>
      </c>
      <c r="C21" s="114" t="s">
        <v>54</v>
      </c>
      <c r="D21" s="110" t="s">
        <v>25</v>
      </c>
      <c r="E21" s="108"/>
      <c r="F21" s="96">
        <v>50000</v>
      </c>
      <c r="G21" s="96">
        <v>50000</v>
      </c>
      <c r="H21" s="116">
        <v>0</v>
      </c>
      <c r="I21" s="116">
        <v>0</v>
      </c>
      <c r="J21" s="108" t="s">
        <v>128</v>
      </c>
      <c r="K21" s="108">
        <v>2023</v>
      </c>
      <c r="L21" s="108">
        <v>2024</v>
      </c>
      <c r="M21" s="108" t="s">
        <v>31</v>
      </c>
      <c r="N21" s="109"/>
      <c r="O21" s="69"/>
    </row>
    <row r="22" spans="1:15" s="95" customFormat="1" ht="78.75" x14ac:dyDescent="0.25">
      <c r="A22" s="117">
        <v>17</v>
      </c>
      <c r="B22" s="108" t="s">
        <v>133</v>
      </c>
      <c r="C22" s="114" t="s">
        <v>54</v>
      </c>
      <c r="D22" s="110" t="s">
        <v>25</v>
      </c>
      <c r="E22" s="108"/>
      <c r="F22" s="96">
        <v>50000</v>
      </c>
      <c r="G22" s="96">
        <f>F22*0.1</f>
        <v>5000</v>
      </c>
      <c r="H22" s="116">
        <v>0</v>
      </c>
      <c r="I22" s="116">
        <f>F22-G22</f>
        <v>45000</v>
      </c>
      <c r="J22" s="108" t="s">
        <v>200</v>
      </c>
      <c r="K22" s="108">
        <v>2022</v>
      </c>
      <c r="L22" s="108">
        <v>2022</v>
      </c>
      <c r="M22" s="108" t="s">
        <v>31</v>
      </c>
      <c r="N22" s="109" t="s">
        <v>78</v>
      </c>
      <c r="O22" s="55"/>
    </row>
    <row r="23" spans="1:15" s="91" customFormat="1" ht="38.25" x14ac:dyDescent="0.25">
      <c r="A23" s="117">
        <v>18</v>
      </c>
      <c r="B23" s="110" t="s">
        <v>154</v>
      </c>
      <c r="C23" s="114" t="s">
        <v>54</v>
      </c>
      <c r="D23" s="110" t="s">
        <v>25</v>
      </c>
      <c r="E23" s="110"/>
      <c r="F23" s="120">
        <v>50000</v>
      </c>
      <c r="G23" s="120">
        <v>50000</v>
      </c>
      <c r="H23" s="116">
        <v>0</v>
      </c>
      <c r="I23" s="116">
        <v>0</v>
      </c>
      <c r="J23" s="110" t="s">
        <v>155</v>
      </c>
      <c r="K23" s="110">
        <v>2022</v>
      </c>
      <c r="L23" s="110">
        <v>2023</v>
      </c>
      <c r="M23" s="108" t="s">
        <v>31</v>
      </c>
      <c r="N23" s="110"/>
    </row>
    <row r="24" spans="1:15" s="29" customFormat="1" ht="78.75" x14ac:dyDescent="0.25">
      <c r="A24" s="117">
        <v>19</v>
      </c>
      <c r="B24" s="86" t="s">
        <v>233</v>
      </c>
      <c r="C24" s="92" t="s">
        <v>54</v>
      </c>
      <c r="D24" s="87" t="s">
        <v>86</v>
      </c>
      <c r="E24" s="86"/>
      <c r="F24" s="88">
        <v>361741</v>
      </c>
      <c r="G24" s="88">
        <f>F24*0.15</f>
        <v>54261.15</v>
      </c>
      <c r="H24" s="88">
        <f>F24-G24</f>
        <v>307479.84999999998</v>
      </c>
      <c r="I24" s="88">
        <v>0</v>
      </c>
      <c r="J24" s="86" t="s">
        <v>89</v>
      </c>
      <c r="K24" s="86">
        <v>2022</v>
      </c>
      <c r="L24" s="86">
        <v>2023</v>
      </c>
      <c r="M24" s="86" t="s">
        <v>85</v>
      </c>
      <c r="N24" s="89" t="s">
        <v>78</v>
      </c>
      <c r="O24" s="39"/>
    </row>
    <row r="25" spans="1:15" s="29" customFormat="1" ht="78.75" x14ac:dyDescent="0.25">
      <c r="A25" s="117">
        <v>20</v>
      </c>
      <c r="B25" s="18" t="s">
        <v>90</v>
      </c>
      <c r="C25" s="34" t="s">
        <v>54</v>
      </c>
      <c r="D25" s="24" t="s">
        <v>27</v>
      </c>
      <c r="E25" s="18"/>
      <c r="F25" s="42">
        <v>17000000</v>
      </c>
      <c r="G25" s="42">
        <f>F25*0.15</f>
        <v>2550000</v>
      </c>
      <c r="H25" s="42">
        <f>F25-G25</f>
        <v>14450000</v>
      </c>
      <c r="I25" s="42">
        <v>0</v>
      </c>
      <c r="J25" s="18" t="s">
        <v>91</v>
      </c>
      <c r="K25" s="18">
        <v>2022</v>
      </c>
      <c r="L25" s="18">
        <v>2024</v>
      </c>
      <c r="M25" s="18" t="s">
        <v>31</v>
      </c>
      <c r="N25" s="21" t="s">
        <v>78</v>
      </c>
      <c r="O25" s="39"/>
    </row>
    <row r="26" spans="1:15" ht="76.5" x14ac:dyDescent="0.25">
      <c r="A26" s="117">
        <v>21</v>
      </c>
      <c r="B26" s="47" t="s">
        <v>111</v>
      </c>
      <c r="C26" s="34" t="s">
        <v>54</v>
      </c>
      <c r="D26" s="24" t="s">
        <v>27</v>
      </c>
      <c r="E26" s="18"/>
      <c r="F26" s="42">
        <v>1100000</v>
      </c>
      <c r="G26" s="52">
        <v>1100000</v>
      </c>
      <c r="H26" s="42">
        <v>0</v>
      </c>
      <c r="I26" s="42">
        <f>F26-G26</f>
        <v>0</v>
      </c>
      <c r="J26" s="18" t="s">
        <v>110</v>
      </c>
      <c r="K26" s="18">
        <v>2021</v>
      </c>
      <c r="L26" s="18">
        <v>2022</v>
      </c>
      <c r="M26" s="18" t="s">
        <v>59</v>
      </c>
      <c r="N26" s="18"/>
    </row>
    <row r="27" spans="1:15" ht="78.75" x14ac:dyDescent="0.25">
      <c r="A27" s="117">
        <v>22</v>
      </c>
      <c r="B27" s="18" t="s">
        <v>197</v>
      </c>
      <c r="C27" s="34" t="s">
        <v>54</v>
      </c>
      <c r="D27" s="24" t="s">
        <v>27</v>
      </c>
      <c r="E27" s="18"/>
      <c r="F27" s="42">
        <v>54000</v>
      </c>
      <c r="G27" s="42">
        <f>F27*0.15</f>
        <v>8100</v>
      </c>
      <c r="H27" s="42">
        <f t="shared" ref="H27:H34" si="0">F27-G27</f>
        <v>45900</v>
      </c>
      <c r="I27" s="42">
        <v>0</v>
      </c>
      <c r="J27" s="18" t="s">
        <v>157</v>
      </c>
      <c r="K27" s="18">
        <v>2023</v>
      </c>
      <c r="L27" s="18">
        <v>2024</v>
      </c>
      <c r="M27" s="18" t="s">
        <v>41</v>
      </c>
      <c r="N27" s="21" t="s">
        <v>78</v>
      </c>
      <c r="O27" s="12"/>
    </row>
    <row r="28" spans="1:15" s="20" customFormat="1" ht="78.75" x14ac:dyDescent="0.2">
      <c r="A28" s="117">
        <v>23</v>
      </c>
      <c r="B28" s="18" t="s">
        <v>19</v>
      </c>
      <c r="C28" s="34" t="s">
        <v>54</v>
      </c>
      <c r="D28" s="24" t="s">
        <v>27</v>
      </c>
      <c r="E28" s="18"/>
      <c r="F28" s="42">
        <v>50000</v>
      </c>
      <c r="G28" s="42">
        <f>F28*0.15</f>
        <v>7500</v>
      </c>
      <c r="H28" s="42">
        <f t="shared" si="0"/>
        <v>42500</v>
      </c>
      <c r="I28" s="42">
        <v>0</v>
      </c>
      <c r="J28" s="18" t="s">
        <v>12</v>
      </c>
      <c r="K28" s="18">
        <v>2023</v>
      </c>
      <c r="L28" s="18">
        <v>2024</v>
      </c>
      <c r="M28" s="18" t="s">
        <v>34</v>
      </c>
      <c r="N28" s="21" t="s">
        <v>78</v>
      </c>
    </row>
    <row r="29" spans="1:15" s="20" customFormat="1" ht="78.75" x14ac:dyDescent="0.2">
      <c r="A29" s="117">
        <v>24</v>
      </c>
      <c r="B29" s="47" t="s">
        <v>168</v>
      </c>
      <c r="C29" s="34" t="s">
        <v>54</v>
      </c>
      <c r="D29" s="64" t="s">
        <v>27</v>
      </c>
      <c r="E29" s="47"/>
      <c r="F29" s="52">
        <v>150000</v>
      </c>
      <c r="G29" s="52">
        <f>F29*0.15</f>
        <v>22500</v>
      </c>
      <c r="H29" s="52">
        <f t="shared" si="0"/>
        <v>127500</v>
      </c>
      <c r="I29" s="52"/>
      <c r="J29" s="47" t="s">
        <v>169</v>
      </c>
      <c r="K29" s="47">
        <v>2023</v>
      </c>
      <c r="L29" s="47">
        <v>2024</v>
      </c>
      <c r="M29" s="64" t="s">
        <v>58</v>
      </c>
      <c r="N29" s="56" t="s">
        <v>78</v>
      </c>
    </row>
    <row r="30" spans="1:15" s="29" customFormat="1" ht="78.75" x14ac:dyDescent="0.25">
      <c r="A30" s="117">
        <v>25</v>
      </c>
      <c r="B30" s="110" t="s">
        <v>130</v>
      </c>
      <c r="C30" s="114" t="s">
        <v>54</v>
      </c>
      <c r="D30" s="110" t="s">
        <v>27</v>
      </c>
      <c r="E30" s="110"/>
      <c r="F30" s="45">
        <v>200000</v>
      </c>
      <c r="G30" s="45">
        <f>F30*0.3</f>
        <v>60000</v>
      </c>
      <c r="H30" s="45">
        <f t="shared" si="0"/>
        <v>140000</v>
      </c>
      <c r="I30" s="44">
        <v>0</v>
      </c>
      <c r="J30" s="110" t="s">
        <v>129</v>
      </c>
      <c r="K30" s="110">
        <v>2022</v>
      </c>
      <c r="L30" s="110">
        <v>2023</v>
      </c>
      <c r="M30" s="110" t="s">
        <v>58</v>
      </c>
      <c r="N30" s="109" t="s">
        <v>78</v>
      </c>
    </row>
    <row r="31" spans="1:15" s="29" customFormat="1" ht="78.75" x14ac:dyDescent="0.25">
      <c r="A31" s="117">
        <v>26</v>
      </c>
      <c r="B31" s="110" t="s">
        <v>167</v>
      </c>
      <c r="C31" s="114" t="s">
        <v>54</v>
      </c>
      <c r="D31" s="110" t="s">
        <v>27</v>
      </c>
      <c r="E31" s="110"/>
      <c r="F31" s="45">
        <v>400000</v>
      </c>
      <c r="G31" s="45">
        <f>F31*0.15</f>
        <v>60000</v>
      </c>
      <c r="H31" s="45">
        <f t="shared" si="0"/>
        <v>340000</v>
      </c>
      <c r="I31" s="44">
        <v>0</v>
      </c>
      <c r="J31" s="110" t="s">
        <v>311</v>
      </c>
      <c r="K31" s="110">
        <v>2023</v>
      </c>
      <c r="L31" s="110">
        <v>2024</v>
      </c>
      <c r="M31" s="110" t="s">
        <v>58</v>
      </c>
      <c r="N31" s="109" t="s">
        <v>78</v>
      </c>
    </row>
    <row r="32" spans="1:15" s="29" customFormat="1" ht="78.75" x14ac:dyDescent="0.25">
      <c r="A32" s="117">
        <v>27</v>
      </c>
      <c r="B32" s="64" t="s">
        <v>170</v>
      </c>
      <c r="C32" s="34" t="s">
        <v>54</v>
      </c>
      <c r="D32" s="64" t="s">
        <v>27</v>
      </c>
      <c r="E32" s="64"/>
      <c r="F32" s="45">
        <v>70000</v>
      </c>
      <c r="G32" s="45">
        <f>F32*0.15</f>
        <v>10500</v>
      </c>
      <c r="H32" s="45">
        <f t="shared" si="0"/>
        <v>59500</v>
      </c>
      <c r="I32" s="44">
        <v>0</v>
      </c>
      <c r="J32" s="64" t="s">
        <v>172</v>
      </c>
      <c r="K32" s="64">
        <v>2022</v>
      </c>
      <c r="L32" s="64">
        <v>2024</v>
      </c>
      <c r="M32" s="64" t="s">
        <v>58</v>
      </c>
      <c r="N32" s="56" t="s">
        <v>78</v>
      </c>
    </row>
    <row r="33" spans="1:15" s="29" customFormat="1" ht="78.75" x14ac:dyDescent="0.25">
      <c r="A33" s="117">
        <v>28</v>
      </c>
      <c r="B33" s="64" t="s">
        <v>171</v>
      </c>
      <c r="C33" s="34" t="s">
        <v>54</v>
      </c>
      <c r="D33" s="64" t="s">
        <v>27</v>
      </c>
      <c r="E33" s="64"/>
      <c r="F33" s="45">
        <v>70000</v>
      </c>
      <c r="G33" s="45">
        <f>F33*0.15</f>
        <v>10500</v>
      </c>
      <c r="H33" s="45">
        <f t="shared" si="0"/>
        <v>59500</v>
      </c>
      <c r="I33" s="44">
        <v>0</v>
      </c>
      <c r="J33" s="64" t="s">
        <v>173</v>
      </c>
      <c r="K33" s="64">
        <v>2023</v>
      </c>
      <c r="L33" s="64">
        <v>2024</v>
      </c>
      <c r="M33" s="64" t="s">
        <v>58</v>
      </c>
      <c r="N33" s="56" t="s">
        <v>78</v>
      </c>
    </row>
    <row r="34" spans="1:15" s="29" customFormat="1" ht="78.75" x14ac:dyDescent="0.25">
      <c r="A34" s="117">
        <v>29</v>
      </c>
      <c r="B34" s="64" t="s">
        <v>203</v>
      </c>
      <c r="C34" s="34" t="s">
        <v>54</v>
      </c>
      <c r="D34" s="64" t="s">
        <v>27</v>
      </c>
      <c r="E34" s="64"/>
      <c r="F34" s="45">
        <v>50000</v>
      </c>
      <c r="G34" s="45">
        <f>F34*0.15</f>
        <v>7500</v>
      </c>
      <c r="H34" s="45">
        <f t="shared" si="0"/>
        <v>42500</v>
      </c>
      <c r="I34" s="44">
        <v>0</v>
      </c>
      <c r="J34" s="64" t="s">
        <v>204</v>
      </c>
      <c r="K34" s="64">
        <v>2022</v>
      </c>
      <c r="L34" s="64">
        <v>2023</v>
      </c>
      <c r="M34" s="64" t="s">
        <v>58</v>
      </c>
      <c r="N34" s="56" t="s">
        <v>78</v>
      </c>
    </row>
    <row r="35" spans="1:15" s="141" customFormat="1" ht="102" customHeight="1" x14ac:dyDescent="0.25">
      <c r="A35" s="149">
        <v>30</v>
      </c>
      <c r="B35" s="147" t="s">
        <v>322</v>
      </c>
      <c r="C35" s="138" t="s">
        <v>54</v>
      </c>
      <c r="D35" s="137" t="s">
        <v>27</v>
      </c>
      <c r="E35" s="137"/>
      <c r="F35" s="148">
        <v>120000</v>
      </c>
      <c r="G35" s="148">
        <v>20000</v>
      </c>
      <c r="H35" s="139">
        <v>0</v>
      </c>
      <c r="I35" s="148">
        <v>100000</v>
      </c>
      <c r="J35" s="147" t="s">
        <v>323</v>
      </c>
      <c r="K35" s="137">
        <v>2022</v>
      </c>
      <c r="L35" s="147">
        <v>2022</v>
      </c>
      <c r="M35" s="137" t="s">
        <v>59</v>
      </c>
      <c r="N35" s="140"/>
    </row>
    <row r="36" spans="1:15" s="29" customFormat="1" ht="78.75" x14ac:dyDescent="0.25">
      <c r="A36" s="117">
        <v>31</v>
      </c>
      <c r="B36" s="64" t="s">
        <v>220</v>
      </c>
      <c r="C36" s="34" t="s">
        <v>54</v>
      </c>
      <c r="D36" s="64" t="s">
        <v>27</v>
      </c>
      <c r="E36" s="64"/>
      <c r="F36" s="45">
        <v>200000</v>
      </c>
      <c r="G36" s="45">
        <f>F36*0.15</f>
        <v>30000</v>
      </c>
      <c r="H36" s="45">
        <f>F36-G36</f>
        <v>170000</v>
      </c>
      <c r="I36" s="45">
        <v>0</v>
      </c>
      <c r="J36" s="64" t="s">
        <v>174</v>
      </c>
      <c r="K36" s="64">
        <v>2023</v>
      </c>
      <c r="L36" s="64">
        <v>2024</v>
      </c>
      <c r="M36" s="62" t="s">
        <v>31</v>
      </c>
      <c r="N36" s="56" t="s">
        <v>78</v>
      </c>
    </row>
    <row r="37" spans="1:15" s="29" customFormat="1" ht="78.75" x14ac:dyDescent="0.25">
      <c r="A37" s="117">
        <v>32</v>
      </c>
      <c r="B37" s="64" t="s">
        <v>222</v>
      </c>
      <c r="C37" s="34" t="s">
        <v>54</v>
      </c>
      <c r="D37" s="64" t="s">
        <v>27</v>
      </c>
      <c r="E37" s="64"/>
      <c r="F37" s="45">
        <v>200000</v>
      </c>
      <c r="G37" s="45">
        <f>F37*0.15</f>
        <v>30000</v>
      </c>
      <c r="H37" s="45">
        <f>F37-G37</f>
        <v>170000</v>
      </c>
      <c r="I37" s="45">
        <v>0</v>
      </c>
      <c r="J37" s="64" t="s">
        <v>223</v>
      </c>
      <c r="K37" s="64">
        <v>2023</v>
      </c>
      <c r="L37" s="64">
        <v>2024</v>
      </c>
      <c r="M37" s="62" t="s">
        <v>31</v>
      </c>
      <c r="N37" s="56" t="s">
        <v>78</v>
      </c>
    </row>
    <row r="38" spans="1:15" s="29" customFormat="1" ht="78.75" x14ac:dyDescent="0.25">
      <c r="A38" s="117">
        <v>33</v>
      </c>
      <c r="B38" s="64" t="s">
        <v>198</v>
      </c>
      <c r="C38" s="34" t="s">
        <v>54</v>
      </c>
      <c r="D38" s="64" t="s">
        <v>205</v>
      </c>
      <c r="E38" s="5"/>
      <c r="F38" s="45">
        <v>50000</v>
      </c>
      <c r="G38" s="45">
        <f>F38*0.15</f>
        <v>7500</v>
      </c>
      <c r="H38" s="45">
        <f>F38-G38</f>
        <v>42500</v>
      </c>
      <c r="I38" s="45">
        <v>0</v>
      </c>
      <c r="J38" s="3" t="s">
        <v>199</v>
      </c>
      <c r="K38" s="60">
        <v>2022</v>
      </c>
      <c r="L38" s="60">
        <v>2024</v>
      </c>
      <c r="M38" s="61" t="s">
        <v>32</v>
      </c>
      <c r="N38" s="56" t="s">
        <v>78</v>
      </c>
    </row>
    <row r="39" spans="1:15" s="48" customFormat="1" ht="76.5" x14ac:dyDescent="0.25">
      <c r="A39" s="117">
        <v>34</v>
      </c>
      <c r="B39" s="110" t="s">
        <v>159</v>
      </c>
      <c r="C39" s="114" t="s">
        <v>54</v>
      </c>
      <c r="D39" s="110" t="s">
        <v>28</v>
      </c>
      <c r="E39" s="5"/>
      <c r="F39" s="45">
        <v>50000</v>
      </c>
      <c r="G39" s="45">
        <v>50000</v>
      </c>
      <c r="H39" s="45">
        <v>0</v>
      </c>
      <c r="I39" s="45">
        <v>0</v>
      </c>
      <c r="J39" s="105" t="s">
        <v>160</v>
      </c>
      <c r="K39" s="110">
        <v>2022</v>
      </c>
      <c r="L39" s="110">
        <v>2023</v>
      </c>
      <c r="M39" s="62" t="s">
        <v>31</v>
      </c>
      <c r="N39" s="28"/>
    </row>
    <row r="40" spans="1:15" s="102" customFormat="1" ht="63.75" x14ac:dyDescent="0.25">
      <c r="A40" s="117">
        <v>35</v>
      </c>
      <c r="B40" s="61" t="s">
        <v>242</v>
      </c>
      <c r="C40" s="114" t="s">
        <v>54</v>
      </c>
      <c r="D40" s="61" t="s">
        <v>28</v>
      </c>
      <c r="E40" s="123"/>
      <c r="F40" s="78">
        <v>80000</v>
      </c>
      <c r="G40" s="78">
        <v>80000</v>
      </c>
      <c r="H40" s="45">
        <v>0</v>
      </c>
      <c r="I40" s="45">
        <v>0</v>
      </c>
      <c r="J40" s="124" t="s">
        <v>243</v>
      </c>
      <c r="K40" s="61">
        <v>2023</v>
      </c>
      <c r="L40" s="61">
        <v>2024</v>
      </c>
      <c r="M40" s="61" t="s">
        <v>33</v>
      </c>
      <c r="N40" s="125"/>
      <c r="O40" s="103"/>
    </row>
    <row r="41" spans="1:15" s="48" customFormat="1" ht="78.75" x14ac:dyDescent="0.25">
      <c r="A41" s="117">
        <v>36</v>
      </c>
      <c r="B41" s="64" t="s">
        <v>164</v>
      </c>
      <c r="C41" s="34" t="s">
        <v>54</v>
      </c>
      <c r="D41" s="64" t="s">
        <v>28</v>
      </c>
      <c r="E41" s="5"/>
      <c r="F41" s="45">
        <v>100000</v>
      </c>
      <c r="G41" s="45">
        <f>F41*0.15</f>
        <v>15000</v>
      </c>
      <c r="H41" s="45">
        <f>F41-G41</f>
        <v>85000</v>
      </c>
      <c r="I41" s="45">
        <v>0</v>
      </c>
      <c r="J41" s="3" t="s">
        <v>165</v>
      </c>
      <c r="K41" s="60">
        <v>2023</v>
      </c>
      <c r="L41" s="60">
        <v>2024</v>
      </c>
      <c r="M41" s="62" t="s">
        <v>35</v>
      </c>
      <c r="N41" s="56" t="s">
        <v>78</v>
      </c>
    </row>
    <row r="42" spans="1:15" ht="15.75" x14ac:dyDescent="0.25">
      <c r="A42" s="16"/>
      <c r="B42" s="5"/>
      <c r="C42" s="5"/>
      <c r="D42" s="30"/>
      <c r="E42" s="5"/>
      <c r="F42" s="70">
        <f>SUM(F6:F41)</f>
        <v>25433516.740000002</v>
      </c>
      <c r="G42" s="70">
        <f t="shared" ref="G42:I42" si="1">SUM(G6:G41)</f>
        <v>5030939.2200000007</v>
      </c>
      <c r="H42" s="70">
        <f t="shared" si="1"/>
        <v>20242634.829999998</v>
      </c>
      <c r="I42" s="70">
        <f t="shared" si="1"/>
        <v>159942.69</v>
      </c>
      <c r="J42" s="5"/>
      <c r="K42" s="31"/>
      <c r="L42" s="5"/>
      <c r="M42" s="5"/>
      <c r="N42" s="5"/>
    </row>
    <row r="43" spans="1:15" ht="15.75" x14ac:dyDescent="0.25">
      <c r="D43" s="6"/>
      <c r="F43" s="9"/>
      <c r="G43" s="10"/>
      <c r="H43" s="10"/>
      <c r="I43" s="10"/>
    </row>
    <row r="45" spans="1:15" x14ac:dyDescent="0.2">
      <c r="B45" s="13"/>
      <c r="C45" s="14"/>
    </row>
    <row r="46" spans="1:15" x14ac:dyDescent="0.2">
      <c r="B46" s="13"/>
    </row>
  </sheetData>
  <autoFilter ref="A3:N42" xr:uid="{00000000-0009-0000-0000-000003000000}">
    <filterColumn colId="6" showButton="0"/>
    <filterColumn colId="7" showButton="0"/>
    <filterColumn colId="10" showButton="0"/>
  </autoFilter>
  <mergeCells count="13">
    <mergeCell ref="A1:N1"/>
    <mergeCell ref="F3:F5"/>
    <mergeCell ref="D3:D5"/>
    <mergeCell ref="A2:N2"/>
    <mergeCell ref="G3:I4"/>
    <mergeCell ref="J3:J5"/>
    <mergeCell ref="K3:L4"/>
    <mergeCell ref="N3:N5"/>
    <mergeCell ref="M3:M5"/>
    <mergeCell ref="A3:A5"/>
    <mergeCell ref="B3:B5"/>
    <mergeCell ref="C3:C5"/>
    <mergeCell ref="E3:E5"/>
  </mergeCells>
  <pageMargins left="0.70866141732283472" right="0.70866141732283472" top="0.39370078740157483" bottom="0.39370078740157483" header="0.31496062992125984" footer="0.31496062992125984"/>
  <pageSetup paperSize="9" scale="75" fitToHeight="0" orientation="landscape" r:id="rId1"/>
  <rowBreaks count="3" manualBreakCount="3">
    <brk id="12" max="13" man="1"/>
    <brk id="22" max="13" man="1"/>
    <brk id="32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IP2Ekonomika</vt:lpstr>
      <vt:lpstr>IP3Kulturvide</vt:lpstr>
      <vt:lpstr>IP2Ekonomika!Drukas_apgabals</vt:lpstr>
      <vt:lpstr>IP3Kulturvide!Drukas_apgabals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Vita Baškere</cp:lastModifiedBy>
  <cp:lastPrinted>2022-02-28T07:36:36Z</cp:lastPrinted>
  <dcterms:created xsi:type="dcterms:W3CDTF">2016-01-12T13:42:29Z</dcterms:created>
  <dcterms:modified xsi:type="dcterms:W3CDTF">2022-03-03T06:56:48Z</dcterms:modified>
</cp:coreProperties>
</file>